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<sst xmlns="http://schemas.openxmlformats.org/spreadsheetml/2006/main" count="269" uniqueCount="201">
  <si>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</si>
  <si>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</si>
  <si>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</si>
  <si>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</si>
  <si>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</si>
  <si>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</si>
  <si>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</si>
  <si>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</si>
  <si>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</si>
  <si>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</si>
  <si>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</si>
  <si>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</si>
  <si>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</si>
  <si>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</si>
  <si>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</si>
  <si>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</si>
  <si>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</si>
  <si>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</si>
  <si>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</si>
  <si>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</si>
  <si>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</si>
  <si>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</si>
  <si>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</si>
  <si>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</si>
  <si>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</si>
  <si>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</si>
  <si>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</si>
  <si>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</si>
  <si>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</si>
  <si>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</si>
  <si>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</si>
  <si>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</si>
  <si>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</si>
  <si>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</si>
  <si>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</si>
  <si>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</si>
  <si>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</si>
  <si>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</si>
  <si>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</si>
  <si>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</si>
  <si>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</si>
  <si>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</si>
  <si>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</si>
  <si>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</si>
  <si>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</si>
  <si>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</si>
  <si>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</si>
  <si>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</si>
  <si>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</si>
  <si>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</si>
  <si>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</si>
  <si>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</si>
  <si>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</si>
  <si>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</si>
  <si>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</si>
  <si>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</si>
  <si>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</si>
  <si>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</si>
  <si>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</si>
  <si>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</si>
  <si>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</si>
  <si>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</si>
  <si>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</si>
  <si>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</si>
  <si>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</si>
  <si>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</si>
  <si>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</si>
  <si>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</si>
  <si>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</si>
  <si>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</si>
  <si>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</si>
  <si>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</si>
  <si>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</si>
  <si>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</si>
  <si>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</si>
  <si>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</si>
  <si>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</si>
  <si>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</si>
  <si>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</si>
  <si>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</si>
  <si>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</si>
  <si>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</si>
  <si>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</si>
  <si>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</si>
  <si>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</si>
  <si>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</si>
  <si>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</si>
  <si>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</si>
  <si>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</si>
  <si>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</si>
  <si>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</si>
  <si>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</si>
  <si>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</si>
  <si>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</si>
  <si>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</si>
  <si>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</si>
  <si>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</si>
  <si>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</si>
  <si>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</si>
  <si>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</si>
  <si>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</si>
  <si>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</si>
  <si>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</si>
  <si>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</si>
  <si>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</si>
  <si>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</si>
  <si>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</si>
  <si>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</si>
  <si>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</si>
  <si>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</si>
  <si>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</si>
  <si>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</si>
  <si>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</si>
  <si>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</si>
  <si>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</si>
  <si>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</si>
  <si>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</si>
  <si>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</si>
  <si>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</si>
  <si>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</si>
  <si>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</si>
  <si>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</si>
  <si>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</si>
  <si>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</si>
  <si>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</si>
  <si>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</si>
  <si>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</si>
  <si>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</si>
  <si>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</si>
  <si>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</si>
  <si>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</si>
  <si>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</si>
  <si>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</si>
  <si>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</si>
  <si>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</si>
  <si>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</si>
  <si>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</si>
  <si>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</si>
  <si>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</si>
  <si>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</si>
  <si>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</si>
  <si>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</si>
  <si>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</si>
  <si>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</si>
  <si>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</si>
  <si>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</si>
  <si>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</si>
  <si>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</si>
  <si>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</si>
  <si>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</si>
  <si>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</si>
  <si>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</si>
  <si>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</si>
  <si>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</si>
  <si>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</si>
  <si>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</si>
  <si>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</si>
  <si>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</si>
  <si>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</si>
  <si>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</si>
  <si>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</si>
  <si>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</si>
  <si>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</si>
  <si>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</si>
  <si>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</si>
  <si>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</si>
  <si>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</si>
  <si>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</si>
  <si>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</si>
  <si>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</si>
  <si>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</si>
  <si>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</si>
  <si>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</si>
  <si>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</si>
  <si>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</si>
  <si>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</si>
  <si>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</si>
  <si>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</si>
  <si>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</si>
  <si>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</si>
  <si>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</si>
  <si>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</si>
  <si>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</si>
  <si>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</si>
  <si>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</si>
  <si>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</si>
  <si>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</si>
  <si>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</si>
  <si>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</si>
  <si>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</si>
  <si>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</si>
  <si>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</si>
  <si>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</si>
  <si>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</si>
  <si>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</si>
  <si>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Л.Б. Філатова</t>
  </si>
  <si>
    <t>Ю.Л. Боровичова</t>
  </si>
  <si>
    <t>0462-676-458</t>
  </si>
  <si>
    <t>0462-647-732</t>
  </si>
  <si>
    <t>inbox@nz.cn.court.gov.ua</t>
  </si>
  <si>
    <t>4 квітня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</si>
</sst>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&amp;LA90C88E0&amp;C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163</v>
      </c>
      <c r="F6" s="90">
        <v>60</v>
      </c>
      <c r="G6" s="90">
        <v>3</v>
      </c>
      <c r="H6" s="90">
        <v>44</v>
      </c>
      <c r="I6" s="90" t="s">
        <v>180</v>
      </c>
      <c r="J6" s="90">
        <v>119</v>
      </c>
      <c r="K6" s="91">
        <v>19</v>
      </c>
      <c r="L6" s="101">
        <f>E6-F6</f>
        <v>103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1011</v>
      </c>
      <c r="F7" s="90">
        <v>972</v>
      </c>
      <c r="G7" s="90">
        <v>4</v>
      </c>
      <c r="H7" s="90">
        <v>976</v>
      </c>
      <c r="I7" s="90">
        <v>885</v>
      </c>
      <c r="J7" s="90">
        <v>35</v>
      </c>
      <c r="K7" s="91"/>
      <c r="L7" s="101">
        <f>E7-F7</f>
        <v>39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140</v>
      </c>
      <c r="F9" s="90">
        <v>117</v>
      </c>
      <c r="G9" s="90"/>
      <c r="H9" s="90">
        <v>108</v>
      </c>
      <c r="I9" s="90">
        <v>75</v>
      </c>
      <c r="J9" s="90">
        <v>32</v>
      </c>
      <c r="K9" s="91"/>
      <c r="L9" s="101">
        <f>E9-F9</f>
        <v>23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/>
      <c r="G10" s="90"/>
      <c r="H10" s="90">
        <v>1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1315</v>
      </c>
      <c r="F14" s="105">
        <f>SUM(F6:F13)</f>
        <v>1149</v>
      </c>
      <c r="G14" s="105">
        <f>SUM(G6:G13)</f>
        <v>7</v>
      </c>
      <c r="H14" s="105">
        <f>SUM(H6:H13)</f>
        <v>1129</v>
      </c>
      <c r="I14" s="105">
        <f>SUM(I6:I13)</f>
        <v>960</v>
      </c>
      <c r="J14" s="105">
        <f>SUM(J6:J13)</f>
        <v>186</v>
      </c>
      <c r="K14" s="105">
        <f>SUM(K6:K13)</f>
        <v>19</v>
      </c>
      <c r="L14" s="101">
        <f>E14-F14</f>
        <v>166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48</v>
      </c>
      <c r="F15" s="92">
        <v>45</v>
      </c>
      <c r="G15" s="92"/>
      <c r="H15" s="92">
        <v>43</v>
      </c>
      <c r="I15" s="92">
        <v>37</v>
      </c>
      <c r="J15" s="92">
        <v>5</v>
      </c>
      <c r="K15" s="91"/>
      <c r="L15" s="101">
        <f>E15-F15</f>
        <v>3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54</v>
      </c>
      <c r="F16" s="92">
        <v>37</v>
      </c>
      <c r="G16" s="92"/>
      <c r="H16" s="92">
        <v>43</v>
      </c>
      <c r="I16" s="92">
        <v>24</v>
      </c>
      <c r="J16" s="92">
        <v>11</v>
      </c>
      <c r="K16" s="91"/>
      <c r="L16" s="101">
        <f>E16-F16</f>
        <v>17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10</v>
      </c>
      <c r="F18" s="91">
        <v>7</v>
      </c>
      <c r="G18" s="91"/>
      <c r="H18" s="91">
        <v>3</v>
      </c>
      <c r="I18" s="91">
        <v>1</v>
      </c>
      <c r="J18" s="91">
        <v>7</v>
      </c>
      <c r="K18" s="91"/>
      <c r="L18" s="101">
        <f>E18-F18</f>
        <v>3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75</v>
      </c>
      <c r="F22" s="91">
        <v>53</v>
      </c>
      <c r="G22" s="91"/>
      <c r="H22" s="91">
        <v>52</v>
      </c>
      <c r="I22" s="91">
        <v>25</v>
      </c>
      <c r="J22" s="91">
        <v>23</v>
      </c>
      <c r="K22" s="91"/>
      <c r="L22" s="101">
        <f>E22-F22</f>
        <v>22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402</v>
      </c>
      <c r="F23" s="91">
        <v>290</v>
      </c>
      <c r="G23" s="91"/>
      <c r="H23" s="91">
        <v>283</v>
      </c>
      <c r="I23" s="91">
        <v>254</v>
      </c>
      <c r="J23" s="91">
        <v>119</v>
      </c>
      <c r="K23" s="91"/>
      <c r="L23" s="101">
        <f>E23-F23</f>
        <v>112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395</v>
      </c>
      <c r="F25" s="91">
        <v>337</v>
      </c>
      <c r="G25" s="91"/>
      <c r="H25" s="91">
        <v>293</v>
      </c>
      <c r="I25" s="91">
        <v>251</v>
      </c>
      <c r="J25" s="91">
        <v>102</v>
      </c>
      <c r="K25" s="91"/>
      <c r="L25" s="101">
        <f>E25-F25</f>
        <v>58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597</v>
      </c>
      <c r="F26" s="91">
        <v>259</v>
      </c>
      <c r="G26" s="91">
        <v>6</v>
      </c>
      <c r="H26" s="91">
        <v>361</v>
      </c>
      <c r="I26" s="91">
        <v>281</v>
      </c>
      <c r="J26" s="91">
        <v>236</v>
      </c>
      <c r="K26" s="91">
        <v>1</v>
      </c>
      <c r="L26" s="101">
        <f>E26-F26</f>
        <v>338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48</v>
      </c>
      <c r="F27" s="91">
        <v>45</v>
      </c>
      <c r="G27" s="91"/>
      <c r="H27" s="91">
        <v>40</v>
      </c>
      <c r="I27" s="91">
        <v>32</v>
      </c>
      <c r="J27" s="91">
        <v>8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45</v>
      </c>
      <c r="F28" s="91">
        <v>32</v>
      </c>
      <c r="G28" s="91"/>
      <c r="H28" s="91">
        <v>39</v>
      </c>
      <c r="I28" s="91">
        <v>36</v>
      </c>
      <c r="J28" s="91">
        <v>6</v>
      </c>
      <c r="K28" s="91"/>
      <c r="L28" s="101">
        <f>E28-F28</f>
        <v>13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9</v>
      </c>
      <c r="F29" s="91">
        <v>5</v>
      </c>
      <c r="G29" s="91"/>
      <c r="H29" s="91">
        <v>7</v>
      </c>
      <c r="I29" s="91">
        <v>6</v>
      </c>
      <c r="J29" s="91">
        <v>2</v>
      </c>
      <c r="K29" s="91"/>
      <c r="L29" s="101">
        <f>E29-F29</f>
        <v>4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13</v>
      </c>
      <c r="F32" s="91">
        <v>9</v>
      </c>
      <c r="G32" s="91"/>
      <c r="H32" s="91">
        <v>7</v>
      </c>
      <c r="I32" s="91">
        <v>2</v>
      </c>
      <c r="J32" s="91">
        <v>6</v>
      </c>
      <c r="K32" s="91"/>
      <c r="L32" s="101">
        <f>E32-F32</f>
        <v>4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36</v>
      </c>
      <c r="F33" s="91">
        <v>21</v>
      </c>
      <c r="G33" s="91"/>
      <c r="H33" s="91">
        <v>20</v>
      </c>
      <c r="I33" s="91">
        <v>15</v>
      </c>
      <c r="J33" s="91">
        <v>16</v>
      </c>
      <c r="K33" s="91"/>
      <c r="L33" s="101">
        <f>E33-F33</f>
        <v>15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4</v>
      </c>
      <c r="F34" s="91">
        <v>1</v>
      </c>
      <c r="G34" s="91"/>
      <c r="H34" s="91">
        <v>2</v>
      </c>
      <c r="I34" s="91">
        <v>1</v>
      </c>
      <c r="J34" s="91">
        <v>2</v>
      </c>
      <c r="K34" s="91"/>
      <c r="L34" s="101">
        <f>E34-F34</f>
        <v>3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2</v>
      </c>
      <c r="G35" s="91"/>
      <c r="H35" s="91">
        <v>1</v>
      </c>
      <c r="I35" s="91">
        <v>1</v>
      </c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28</v>
      </c>
      <c r="F36" s="91">
        <v>18</v>
      </c>
      <c r="G36" s="91"/>
      <c r="H36" s="91">
        <v>11</v>
      </c>
      <c r="I36" s="91">
        <v>10</v>
      </c>
      <c r="J36" s="91">
        <v>17</v>
      </c>
      <c r="K36" s="91">
        <v>1</v>
      </c>
      <c r="L36" s="101">
        <f>E36-F36</f>
        <v>10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1296</v>
      </c>
      <c r="F37" s="91">
        <v>784</v>
      </c>
      <c r="G37" s="91">
        <v>6</v>
      </c>
      <c r="H37" s="91">
        <v>781</v>
      </c>
      <c r="I37" s="91">
        <v>606</v>
      </c>
      <c r="J37" s="91">
        <v>515</v>
      </c>
      <c r="K37" s="91">
        <v>2</v>
      </c>
      <c r="L37" s="101">
        <f>E37-F37</f>
        <v>512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580</v>
      </c>
      <c r="F38" s="91">
        <v>465</v>
      </c>
      <c r="G38" s="91"/>
      <c r="H38" s="91">
        <v>367</v>
      </c>
      <c r="I38" s="91" t="s">
        <v>180</v>
      </c>
      <c r="J38" s="91">
        <v>213</v>
      </c>
      <c r="K38" s="91">
        <v>1</v>
      </c>
      <c r="L38" s="101">
        <f>E38-F38</f>
        <v>115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26</v>
      </c>
      <c r="F39" s="91">
        <v>25</v>
      </c>
      <c r="G39" s="91"/>
      <c r="H39" s="91">
        <v>16</v>
      </c>
      <c r="I39" s="91" t="s">
        <v>180</v>
      </c>
      <c r="J39" s="91">
        <v>10</v>
      </c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</v>
      </c>
      <c r="F40" s="91">
        <v>3</v>
      </c>
      <c r="G40" s="91"/>
      <c r="H40" s="91">
        <v>3</v>
      </c>
      <c r="I40" s="91">
        <v>1</v>
      </c>
      <c r="J40" s="91">
        <v>1</v>
      </c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584</v>
      </c>
      <c r="F41" s="91">
        <f aca="true" t="shared" si="0" ref="F41:K41">F38+F40</f>
        <v>468</v>
      </c>
      <c r="G41" s="91">
        <f t="shared" si="0"/>
        <v>0</v>
      </c>
      <c r="H41" s="91">
        <f t="shared" si="0"/>
        <v>370</v>
      </c>
      <c r="I41" s="91">
        <f>I40</f>
        <v>1</v>
      </c>
      <c r="J41" s="91">
        <f t="shared" si="0"/>
        <v>214</v>
      </c>
      <c r="K41" s="91">
        <f t="shared" si="0"/>
        <v>1</v>
      </c>
      <c r="L41" s="101">
        <f>E41-F41</f>
        <v>116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3270</v>
      </c>
      <c r="F42" s="91">
        <f aca="true" t="shared" si="1" ref="F42:K42">F14+F22+F37+F41</f>
        <v>2454</v>
      </c>
      <c r="G42" s="91">
        <f t="shared" si="1"/>
        <v>13</v>
      </c>
      <c r="H42" s="91">
        <f t="shared" si="1"/>
        <v>2332</v>
      </c>
      <c r="I42" s="91">
        <f t="shared" si="1"/>
        <v>1592</v>
      </c>
      <c r="J42" s="91">
        <f t="shared" si="1"/>
        <v>938</v>
      </c>
      <c r="K42" s="91">
        <f t="shared" si="1"/>
        <v>22</v>
      </c>
      <c r="L42" s="101">
        <f>E42-F42</f>
        <v>816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&amp;LA90C88E0&amp;CФорма № 1-мзс, Підрозділ: Новозаводський районний суд м.Чернігова,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10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9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109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25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58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5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10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29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169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4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69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24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24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6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&amp;LA90C88E0&amp;CФорма № 1-мзс, Підрозділ: Новозаводський районний суд м.Чернігова,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44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35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/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8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273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4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25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73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1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20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7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128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632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664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13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358661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3201567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7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124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29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581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6339193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86061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12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9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1108</v>
      </c>
      <c r="F58" s="96">
        <v>20</v>
      </c>
      <c r="G58" s="96"/>
      <c r="H58" s="96">
        <v>1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44</v>
      </c>
      <c r="F59" s="96">
        <v>7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640</v>
      </c>
      <c r="F60" s="96">
        <v>135</v>
      </c>
      <c r="G60" s="96">
        <v>4</v>
      </c>
      <c r="H60" s="96">
        <v>2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360</v>
      </c>
      <c r="F61" s="96">
        <v>10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&amp;LA90C88E0&amp;CФорма № 1-мзс, Підрозділ: Новозаводський районний суд м.Чернігова,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0.023454157782515993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0.10215053763440861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0.003883495145631068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0.004672897196261682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0.9502852485737572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259.1111111111111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363.3333333333333</v>
      </c>
    </row>
    <row r="11" spans="1:4" ht="16.5" customHeight="1">
      <c r="A11" s="191" t="s">
        <v>65</v>
      </c>
      <c r="B11" s="193"/>
      <c r="C11" s="14">
        <v>9</v>
      </c>
      <c r="D11" s="94">
        <v>31</v>
      </c>
    </row>
    <row r="12" spans="1:4" ht="16.5" customHeight="1">
      <c r="A12" s="295" t="s">
        <v>110</v>
      </c>
      <c r="B12" s="295"/>
      <c r="C12" s="14">
        <v>10</v>
      </c>
      <c r="D12" s="94">
        <v>10</v>
      </c>
    </row>
    <row r="13" spans="1:4" ht="16.5" customHeight="1">
      <c r="A13" s="295" t="s">
        <v>31</v>
      </c>
      <c r="B13" s="295"/>
      <c r="C13" s="14">
        <v>11</v>
      </c>
      <c r="D13" s="94">
        <v>50</v>
      </c>
    </row>
    <row r="14" spans="1:4" ht="16.5" customHeight="1">
      <c r="A14" s="295" t="s">
        <v>111</v>
      </c>
      <c r="B14" s="295"/>
      <c r="C14" s="14">
        <v>12</v>
      </c>
      <c r="D14" s="94">
        <v>59</v>
      </c>
    </row>
    <row r="15" spans="1:4" ht="16.5" customHeight="1">
      <c r="A15" s="295" t="s">
        <v>115</v>
      </c>
      <c r="B15" s="295"/>
      <c r="C15" s="14">
        <v>13</v>
      </c>
      <c r="D15" s="94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&amp;LA90C88E0&amp;CФорма № 1-мзс, Підрозділ: Новозаводський районний суд м.Чернігова,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2018-03-28T07:45:37Z</cp:lastPrinted>
  <dcterms:created xsi:type="dcterms:W3CDTF">2004-04-20T14:33:35Z</dcterms:created>
  <dcterms:modified xsi:type="dcterms:W3CDTF">2019-04-10T06:45:46Z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A90C88E0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