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4" i="2" l="1"/>
  <c r="E41" i="2"/>
  <c r="E42" i="2"/>
  <c r="F14" i="2"/>
  <c r="F41" i="2"/>
  <c r="F42" i="2" s="1"/>
  <c r="G14" i="2"/>
  <c r="G41" i="2"/>
  <c r="G42" i="2" s="1"/>
  <c r="H14" i="2"/>
  <c r="H41" i="2"/>
  <c r="H42" i="2"/>
  <c r="I14" i="2"/>
  <c r="I41" i="2"/>
  <c r="I42" i="2" s="1"/>
  <c r="J14" i="2"/>
  <c r="J41" i="2"/>
  <c r="J42" i="2"/>
  <c r="K14" i="2"/>
  <c r="K41" i="2"/>
  <c r="K42" i="2" s="1"/>
  <c r="D3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9" i="5"/>
  <c r="D10" i="5"/>
  <c r="L42" i="2" l="1"/>
  <c r="D8" i="5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<sst xmlns="http://schemas.openxmlformats.org/spreadsheetml/2006/main" count="266" uniqueCount="198">
  <si>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</si>
  <si>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</si>
  <si>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</si>
  <si>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</si>
  <si>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</si>
  <si>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</si>
  <si>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</si>
  <si>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</si>
  <si>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</si>
  <si>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</si>
  <si>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</si>
  <si>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</si>
  <si>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Ленінський районний суд м.Полтави</t>
  </si>
  <si>
    <t>36022,м. Полтава,вул. Анатолія Кукоби 37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</si>
  <si>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</si>
  <si>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</si>
  <si>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</si>
  <si>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</si>
  <si>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</si>
  <si>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</si>
  <si>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</si>
  <si>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</si>
  <si>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</si>
  <si>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</si>
  <si>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</si>
  <si>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</si>
  <si>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</si>
  <si>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</si>
  <si>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</si>
  <si>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</si>
  <si>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</si>
  <si>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</si>
  <si>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</si>
  <si>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</si>
  <si>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</si>
  <si>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</si>
  <si>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</si>
  <si>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</si>
  <si>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</si>
  <si>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</si>
  <si>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</si>
  <si>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</si>
  <si>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</si>
  <si>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</si>
  <si>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</si>
  <si>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</si>
  <si>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</si>
  <si>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</si>
  <si>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</si>
  <si>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</si>
  <si>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</si>
  <si>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</si>
  <si>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</si>
  <si>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</si>
  <si>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</si>
  <si>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</si>
  <si>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</si>
  <si>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</si>
  <si>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</si>
  <si>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</si>
  <si>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</si>
  <si>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</si>
  <si>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</si>
  <si>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</si>
  <si>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</si>
  <si>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</si>
  <si>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</si>
  <si>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</si>
  <si>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</si>
  <si>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</si>
  <si>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</si>
  <si>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</si>
  <si>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</si>
  <si>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</si>
  <si>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</si>
  <si>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</si>
  <si>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</si>
  <si>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</si>
  <si>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</si>
  <si>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</si>
  <si>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</si>
  <si>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</si>
  <si>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</si>
  <si>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</si>
  <si>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</si>
  <si>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</si>
  <si>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</si>
  <si>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</si>
  <si>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</si>
  <si>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</si>
  <si>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</si>
  <si>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</si>
  <si>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</si>
  <si>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</si>
  <si>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</si>
  <si>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</si>
  <si>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</si>
  <si>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</si>
  <si>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</si>
  <si>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</si>
  <si>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</si>
  <si>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</si>
  <si>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</si>
  <si>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</si>
  <si>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</si>
  <si>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</si>
  <si>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</si>
  <si>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</si>
  <si>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</si>
  <si>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</si>
  <si>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</si>
  <si>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</si>
  <si>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</si>
  <si>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</si>
  <si>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</si>
  <si>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</si>
  <si>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</si>
  <si>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</si>
  <si>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</si>
  <si>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</si>
  <si>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</si>
  <si>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</si>
  <si>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</si>
  <si>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</si>
  <si>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</si>
  <si>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</si>
  <si>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</si>
  <si>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</si>
  <si>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</si>
  <si>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</si>
  <si>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</si>
  <si>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</si>
  <si>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</si>
  <si>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</si>
  <si>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</si>
  <si>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</si>
  <si>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</si>
  <si>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</si>
  <si>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</si>
  <si>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</si>
  <si>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</si>
  <si>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</si>
  <si>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</si>
  <si>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</si>
  <si>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</si>
  <si>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</si>
  <si>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</si>
  <si>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</si>
  <si>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</si>
  <si>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</si>
  <si>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</si>
  <si>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</si>
  <si>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</si>
  <si>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</si>
  <si>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</si>
  <si>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</si>
  <si>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</si>
  <si>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</si>
  <si>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</si>
  <si>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</si>
  <si>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</si>
  <si>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</si>
  <si>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</si>
  <si>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</si>
  <si>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</si>
  <si>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</si>
  <si>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</si>
  <si>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</si>
  <si>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</si>
  <si>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</si>
  <si>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</si>
  <si>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</si>
  <si>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</si>
  <si>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</si>
  <si>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</si>
  <si>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</si>
  <si>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</si>
  <si>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</si>
  <si>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</si>
  <si>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</si>
  <si>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</si>
  <si>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</si>
  <si>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</si>
  <si>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</si>
  <si>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</si>
  <si>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</si>
  <si>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</si>
  <si>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</si>
  <si>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</si>
  <si>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</si>
  <si>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</si>
  <si>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</si>
  <si>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</si>
  <si>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</si>
  <si>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Н.І. Крючко</t>
  </si>
  <si>
    <t>(П.І.Б.)</t>
  </si>
  <si>
    <t>А.С. Ковінько</t>
  </si>
  <si>
    <t>15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</si>
</sst>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&amp;L188F3823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334</v>
      </c>
      <c r="F6" s="91">
        <v>244</v>
      </c>
      <c r="G6" s="91">
        <v>2</v>
      </c>
      <c r="H6" s="91">
        <v>222</v>
      </c>
      <c r="I6" s="91" t="s">
        <v>69</v>
      </c>
      <c r="J6" s="91">
        <v>112</v>
      </c>
      <c r="K6" s="92">
        <v>16</v>
      </c>
      <c r="L6" s="104">
        <f t="shared" ref="L6:L42" si="0">E6-F6</f>
        <v>90</v>
      </c>
    </row>
    <row r="7" spans="1:12" x14ac:dyDescent="0.2">
      <c r="A7" s="66"/>
      <c r="B7" s="72" t="s">
        <v>33</v>
      </c>
      <c r="C7" s="81"/>
      <c r="D7" s="88">
        <v>2</v>
      </c>
      <c r="E7" s="91">
        <v>96</v>
      </c>
      <c r="F7" s="91">
        <v>90</v>
      </c>
      <c r="G7" s="91"/>
      <c r="H7" s="91">
        <v>92</v>
      </c>
      <c r="I7" s="91">
        <v>74</v>
      </c>
      <c r="J7" s="91">
        <v>4</v>
      </c>
      <c r="K7" s="92"/>
      <c r="L7" s="104">
        <f t="shared" si="0"/>
        <v>6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651</v>
      </c>
      <c r="F9" s="91">
        <v>542</v>
      </c>
      <c r="G9" s="91">
        <v>6</v>
      </c>
      <c r="H9" s="92">
        <v>568</v>
      </c>
      <c r="I9" s="91">
        <v>363</v>
      </c>
      <c r="J9" s="91">
        <v>83</v>
      </c>
      <c r="K9" s="92"/>
      <c r="L9" s="104">
        <f t="shared" si="0"/>
        <v>109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</v>
      </c>
      <c r="F10" s="91">
        <v>1</v>
      </c>
      <c r="G10" s="91"/>
      <c r="H10" s="91">
        <v>1</v>
      </c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>
        <v>1</v>
      </c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>
        <v>2</v>
      </c>
      <c r="G13" s="91"/>
      <c r="H13" s="91">
        <v>2</v>
      </c>
      <c r="I13" s="91">
        <v>1</v>
      </c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1085</v>
      </c>
      <c r="F14" s="92">
        <f t="shared" si="1"/>
        <v>879</v>
      </c>
      <c r="G14" s="92">
        <f t="shared" si="1"/>
        <v>8</v>
      </c>
      <c r="H14" s="92">
        <f t="shared" si="1"/>
        <v>885</v>
      </c>
      <c r="I14" s="92">
        <f t="shared" si="1"/>
        <v>438</v>
      </c>
      <c r="J14" s="92">
        <f t="shared" si="1"/>
        <v>200</v>
      </c>
      <c r="K14" s="92">
        <f t="shared" si="1"/>
        <v>17</v>
      </c>
      <c r="L14" s="104">
        <f t="shared" si="0"/>
        <v>206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69</v>
      </c>
      <c r="F15" s="92">
        <v>65</v>
      </c>
      <c r="G15" s="92"/>
      <c r="H15" s="92">
        <v>65</v>
      </c>
      <c r="I15" s="92">
        <v>43</v>
      </c>
      <c r="J15" s="92">
        <v>4</v>
      </c>
      <c r="K15" s="92"/>
      <c r="L15" s="104">
        <f t="shared" si="0"/>
        <v>4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103</v>
      </c>
      <c r="F16" s="92">
        <v>46</v>
      </c>
      <c r="G16" s="92"/>
      <c r="H16" s="92">
        <v>86</v>
      </c>
      <c r="I16" s="92">
        <v>58</v>
      </c>
      <c r="J16" s="92">
        <v>17</v>
      </c>
      <c r="K16" s="92"/>
      <c r="L16" s="104">
        <f t="shared" si="0"/>
        <v>57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>
        <v>2</v>
      </c>
      <c r="F17" s="92">
        <v>2</v>
      </c>
      <c r="G17" s="92"/>
      <c r="H17" s="92">
        <v>2</v>
      </c>
      <c r="I17" s="92">
        <v>2</v>
      </c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81</v>
      </c>
      <c r="F18" s="92">
        <v>80</v>
      </c>
      <c r="G18" s="92"/>
      <c r="H18" s="92">
        <v>80</v>
      </c>
      <c r="I18" s="92">
        <v>61</v>
      </c>
      <c r="J18" s="92">
        <v>1</v>
      </c>
      <c r="K18" s="92"/>
      <c r="L18" s="104">
        <f t="shared" si="0"/>
        <v>1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>
        <v>1</v>
      </c>
      <c r="F19" s="92"/>
      <c r="G19" s="92"/>
      <c r="H19" s="92">
        <v>1</v>
      </c>
      <c r="I19" s="92"/>
      <c r="J19" s="92"/>
      <c r="K19" s="92"/>
      <c r="L19" s="104">
        <f t="shared" si="0"/>
        <v>1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213</v>
      </c>
      <c r="F22" s="92">
        <v>152</v>
      </c>
      <c r="G22" s="92"/>
      <c r="H22" s="92">
        <v>191</v>
      </c>
      <c r="I22" s="92">
        <v>121</v>
      </c>
      <c r="J22" s="92">
        <v>22</v>
      </c>
      <c r="K22" s="92"/>
      <c r="L22" s="104">
        <f t="shared" si="0"/>
        <v>61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322</v>
      </c>
      <c r="F23" s="92">
        <v>270</v>
      </c>
      <c r="G23" s="92"/>
      <c r="H23" s="92">
        <v>296</v>
      </c>
      <c r="I23" s="92">
        <v>184</v>
      </c>
      <c r="J23" s="92">
        <v>26</v>
      </c>
      <c r="K23" s="92"/>
      <c r="L23" s="104">
        <f t="shared" si="0"/>
        <v>52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4</v>
      </c>
      <c r="F24" s="92">
        <v>4</v>
      </c>
      <c r="G24" s="92"/>
      <c r="H24" s="92">
        <v>4</v>
      </c>
      <c r="I24" s="92">
        <v>2</v>
      </c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1138</v>
      </c>
      <c r="F25" s="92">
        <v>1073</v>
      </c>
      <c r="G25" s="92">
        <v>7</v>
      </c>
      <c r="H25" s="92">
        <v>1074</v>
      </c>
      <c r="I25" s="92">
        <v>860</v>
      </c>
      <c r="J25" s="92">
        <v>64</v>
      </c>
      <c r="K25" s="92"/>
      <c r="L25" s="104">
        <f t="shared" si="0"/>
        <v>65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1224</v>
      </c>
      <c r="F26" s="92">
        <v>890</v>
      </c>
      <c r="G26" s="92">
        <v>24</v>
      </c>
      <c r="H26" s="92">
        <v>889</v>
      </c>
      <c r="I26" s="92">
        <v>714</v>
      </c>
      <c r="J26" s="92">
        <v>335</v>
      </c>
      <c r="K26" s="92">
        <v>34</v>
      </c>
      <c r="L26" s="104">
        <f t="shared" si="0"/>
        <v>334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80</v>
      </c>
      <c r="F27" s="92">
        <v>78</v>
      </c>
      <c r="G27" s="92">
        <v>1</v>
      </c>
      <c r="H27" s="92">
        <v>77</v>
      </c>
      <c r="I27" s="92">
        <v>57</v>
      </c>
      <c r="J27" s="92">
        <v>3</v>
      </c>
      <c r="K27" s="92"/>
      <c r="L27" s="104">
        <f t="shared" si="0"/>
        <v>2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75</v>
      </c>
      <c r="F28" s="92">
        <v>58</v>
      </c>
      <c r="G28" s="92">
        <v>1</v>
      </c>
      <c r="H28" s="92">
        <v>73</v>
      </c>
      <c r="I28" s="92">
        <v>64</v>
      </c>
      <c r="J28" s="92">
        <v>2</v>
      </c>
      <c r="K28" s="92"/>
      <c r="L28" s="104">
        <f t="shared" si="0"/>
        <v>17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34</v>
      </c>
      <c r="F29" s="92">
        <v>27</v>
      </c>
      <c r="G29" s="92"/>
      <c r="H29" s="92">
        <v>27</v>
      </c>
      <c r="I29" s="92">
        <v>17</v>
      </c>
      <c r="J29" s="92">
        <v>7</v>
      </c>
      <c r="K29" s="92"/>
      <c r="L29" s="104">
        <f t="shared" si="0"/>
        <v>7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>
        <v>7</v>
      </c>
      <c r="F30" s="92">
        <v>6</v>
      </c>
      <c r="G30" s="92"/>
      <c r="H30" s="92">
        <v>6</v>
      </c>
      <c r="I30" s="92">
        <v>3</v>
      </c>
      <c r="J30" s="92">
        <v>1</v>
      </c>
      <c r="K30" s="92"/>
      <c r="L30" s="104">
        <f t="shared" si="0"/>
        <v>1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37</v>
      </c>
      <c r="F32" s="92">
        <v>23</v>
      </c>
      <c r="G32" s="92"/>
      <c r="H32" s="92">
        <v>20</v>
      </c>
      <c r="I32" s="92">
        <v>5</v>
      </c>
      <c r="J32" s="92">
        <v>17</v>
      </c>
      <c r="K32" s="92">
        <v>2</v>
      </c>
      <c r="L32" s="104">
        <f t="shared" si="0"/>
        <v>14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133</v>
      </c>
      <c r="F33" s="92">
        <v>122</v>
      </c>
      <c r="G33" s="92"/>
      <c r="H33" s="92">
        <v>117</v>
      </c>
      <c r="I33" s="92">
        <v>70</v>
      </c>
      <c r="J33" s="92">
        <v>16</v>
      </c>
      <c r="K33" s="92">
        <v>1</v>
      </c>
      <c r="L33" s="104">
        <f t="shared" si="0"/>
        <v>11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>
        <v>3</v>
      </c>
      <c r="F35" s="92">
        <v>2</v>
      </c>
      <c r="G35" s="92"/>
      <c r="H35" s="92">
        <v>3</v>
      </c>
      <c r="I35" s="92">
        <v>2</v>
      </c>
      <c r="J35" s="92"/>
      <c r="K35" s="92"/>
      <c r="L35" s="104">
        <f t="shared" si="0"/>
        <v>1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>
        <v>4</v>
      </c>
      <c r="F36" s="92"/>
      <c r="G36" s="92"/>
      <c r="H36" s="92">
        <v>3</v>
      </c>
      <c r="I36" s="92">
        <v>1</v>
      </c>
      <c r="J36" s="92">
        <v>1</v>
      </c>
      <c r="K36" s="92"/>
      <c r="L36" s="104">
        <f t="shared" si="0"/>
        <v>4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2145</v>
      </c>
      <c r="F37" s="92">
        <v>1689</v>
      </c>
      <c r="G37" s="92">
        <v>27</v>
      </c>
      <c r="H37" s="92">
        <v>1673</v>
      </c>
      <c r="I37" s="92">
        <v>1062</v>
      </c>
      <c r="J37" s="92">
        <v>472</v>
      </c>
      <c r="K37" s="92">
        <v>37</v>
      </c>
      <c r="L37" s="104">
        <f t="shared" si="0"/>
        <v>456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1073</v>
      </c>
      <c r="F38" s="92">
        <v>976</v>
      </c>
      <c r="G38" s="92"/>
      <c r="H38" s="92">
        <v>981</v>
      </c>
      <c r="I38" s="92" t="s">
        <v>69</v>
      </c>
      <c r="J38" s="92">
        <v>92</v>
      </c>
      <c r="K38" s="92">
        <v>1</v>
      </c>
      <c r="L38" s="104">
        <f t="shared" si="0"/>
        <v>97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20</v>
      </c>
      <c r="F39" s="92">
        <v>17</v>
      </c>
      <c r="G39" s="92"/>
      <c r="H39" s="92">
        <v>18</v>
      </c>
      <c r="I39" s="92" t="s">
        <v>69</v>
      </c>
      <c r="J39" s="92">
        <v>2</v>
      </c>
      <c r="K39" s="92"/>
      <c r="L39" s="104">
        <f t="shared" si="0"/>
        <v>3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26</v>
      </c>
      <c r="F40" s="92">
        <v>18</v>
      </c>
      <c r="G40" s="92"/>
      <c r="H40" s="92">
        <v>26</v>
      </c>
      <c r="I40" s="92">
        <v>20</v>
      </c>
      <c r="J40" s="92"/>
      <c r="K40" s="92"/>
      <c r="L40" s="104">
        <f t="shared" si="0"/>
        <v>8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1099</v>
      </c>
      <c r="F41" s="92">
        <f>F38+F40</f>
        <v>994</v>
      </c>
      <c r="G41" s="92">
        <f>G38+G40</f>
        <v>0</v>
      </c>
      <c r="H41" s="92">
        <f>H38+H40</f>
        <v>1007</v>
      </c>
      <c r="I41" s="92">
        <f>I40</f>
        <v>20</v>
      </c>
      <c r="J41" s="92">
        <f>J38+J40</f>
        <v>92</v>
      </c>
      <c r="K41" s="92">
        <f>K38+K40</f>
        <v>1</v>
      </c>
      <c r="L41" s="104">
        <f t="shared" si="0"/>
        <v>105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4542</v>
      </c>
      <c r="F42" s="92">
        <f t="shared" si="2"/>
        <v>3714</v>
      </c>
      <c r="G42" s="92">
        <f t="shared" si="2"/>
        <v>35</v>
      </c>
      <c r="H42" s="92">
        <f t="shared" si="2"/>
        <v>3756</v>
      </c>
      <c r="I42" s="92">
        <f t="shared" si="2"/>
        <v>1641</v>
      </c>
      <c r="J42" s="92">
        <f t="shared" si="2"/>
        <v>786</v>
      </c>
      <c r="K42" s="92">
        <f t="shared" si="2"/>
        <v>55</v>
      </c>
      <c r="L42" s="104">
        <f t="shared" si="0"/>
        <v>828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Ленінський районний суд м.Полтави, 
Початок періоду: 01.01.2018, Кінець періоду: 31.12.2018&amp;L188F3823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8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8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105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>
        <v>5</v>
      </c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18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13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4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>
        <v>15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>
        <v>16</v>
      </c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>
        <v>50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185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>
        <v>5</v>
      </c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>
        <v>62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144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>
        <v>1</v>
      </c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794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67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41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>
        <v>19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>
        <v>8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>
        <v>9</v>
      </c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>
        <v>9</v>
      </c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>
        <v>4</v>
      </c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199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8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8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33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30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>
        <v>13</v>
      </c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Ленінський районний суд м.Полтави, 
Початок періоду: 01.01.2018, Кінець періоду: 31.12.2018&amp;L188F3823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222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183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52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38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>
        <v>23</v>
      </c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>
        <v>6</v>
      </c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>
        <v>16</v>
      </c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>
        <v>9</v>
      </c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>
        <v>99</v>
      </c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236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>
        <v>57</v>
      </c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4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>
        <v>2</v>
      </c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>
        <v>34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199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14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>
        <v>211370</v>
      </c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>
        <v>43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>
        <v>5</v>
      </c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410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1259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886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/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63855114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19126623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>
        <v>8</v>
      </c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12</v>
      </c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273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71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1437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43492272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158888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9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7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742</v>
      </c>
      <c r="F58" s="92">
        <v>130</v>
      </c>
      <c r="G58" s="92">
        <v>12</v>
      </c>
      <c r="H58" s="92"/>
      <c r="I58" s="92">
        <v>1</v>
      </c>
      <c r="J58" s="50"/>
    </row>
    <row r="59" spans="1:10" x14ac:dyDescent="0.2">
      <c r="A59" s="128" t="s">
        <v>132</v>
      </c>
      <c r="B59" s="128"/>
      <c r="C59" s="128"/>
      <c r="D59" s="128"/>
      <c r="E59" s="92">
        <v>133</v>
      </c>
      <c r="F59" s="92">
        <v>54</v>
      </c>
      <c r="G59" s="92">
        <v>4</v>
      </c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1204</v>
      </c>
      <c r="F60" s="92">
        <v>405</v>
      </c>
      <c r="G60" s="92">
        <v>57</v>
      </c>
      <c r="H60" s="92">
        <v>6</v>
      </c>
      <c r="I60" s="92">
        <v>1</v>
      </c>
      <c r="J60" s="50"/>
    </row>
    <row r="61" spans="1:10" x14ac:dyDescent="0.2">
      <c r="A61" s="128" t="s">
        <v>134</v>
      </c>
      <c r="B61" s="128"/>
      <c r="C61" s="128"/>
      <c r="D61" s="128"/>
      <c r="E61" s="92">
        <v>979</v>
      </c>
      <c r="F61" s="92">
        <v>25</v>
      </c>
      <c r="G61" s="92">
        <v>3</v>
      </c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Ленінський районний суд м.Полтави, 
Початок періоду: 01.01.2018, Кінець періоду: 31.12.2018&amp;L188F3823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6.9974554707379136E-2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8.5000000000000006E-2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7.8389830508474576E-2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1.0869565217391304E-2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1.0113085621970921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536.57142857142856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648.85714285714289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64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55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79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86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33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/>
      <c r="D23" s="225"/>
    </row>
    <row r="24" spans="1:7" ht="12.95" customHeight="1" x14ac:dyDescent="0.2">
      <c r="A24" s="217" t="s">
        <v>191</v>
      </c>
      <c r="B24" s="220"/>
      <c r="C24" s="172"/>
      <c r="D24" s="172"/>
    </row>
    <row r="25" spans="1:7" ht="12.95" customHeight="1" x14ac:dyDescent="0.2">
      <c r="A25" s="216" t="s">
        <v>192</v>
      </c>
      <c r="B25" s="220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197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Ленінський районний суд м.Полтави, 
Початок періоду: 01.01.2018, Кінець періоду: 31.12.2018&amp;L188F3823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2019-02-07T08:46:16Z</dcterms:created>
  <dcterms:modified xsi:type="dcterms:W3CDTF">2019-02-07T08:46:16Z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1-мзс_00553_4.2018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188F3823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