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D7"/>
  <c r="G37" i="23"/>
  <c r="G52"/>
  <c r="L6" i="15"/>
  <c r="L7"/>
  <c r="L8"/>
  <c r="L9"/>
  <c r="L10"/>
  <c r="L11"/>
  <c r="L13"/>
  <c r="L14"/>
  <c r="E15"/>
  <c r="F15"/>
  <c r="G15"/>
  <c r="H15"/>
  <c r="H46"/>
  <c r="D9" i="22"/>
  <c r="I15" i="15"/>
  <c r="J15"/>
  <c r="K15"/>
  <c r="K46"/>
  <c r="D3" i="22"/>
  <c r="L15" i="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J45"/>
  <c r="K45"/>
  <c r="E45"/>
  <c r="E46"/>
  <c r="I46"/>
  <c r="J46"/>
  <c r="D10" i="22"/>
  <c r="L46" i="15"/>
  <c r="L45"/>
</calcChain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<sst xmlns="http://schemas.openxmlformats.org/spreadsheetml/2006/main" count="280" uniqueCount="212">
  <si>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</si>
  <si>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</si>
  <si>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</si>
  <si>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</si>
  <si>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</si>
  <si>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</si>
  <si>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</si>
  <si>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</si>
  <si>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</si>
  <si>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</si>
  <si>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</si>
  <si>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</si>
  <si>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</si>
  <si>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</si>
  <si>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</si>
  <si>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</si>
  <si>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</si>
  <si>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</si>
  <si>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</si>
  <si>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</si>
  <si>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</si>
  <si>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</si>
  <si>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</si>
  <si>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</si>
  <si>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</si>
  <si>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</si>
  <si>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</si>
  <si>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</si>
  <si>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</si>
  <si>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</si>
  <si>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</si>
  <si>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</si>
  <si>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</si>
  <si>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</si>
  <si>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</si>
  <si>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</si>
  <si>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</si>
  <si>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</si>
  <si>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</si>
  <si>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</si>
  <si>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</si>
  <si>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</si>
  <si>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</si>
  <si>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</si>
  <si>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</si>
  <si>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</si>
  <si>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</si>
  <si>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</si>
  <si>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</si>
  <si>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</si>
  <si>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</si>
  <si>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</si>
  <si>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</si>
  <si>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</si>
  <si>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</si>
  <si>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</si>
  <si>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</si>
  <si>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</si>
  <si>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</si>
  <si>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</si>
  <si>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</si>
  <si>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</si>
  <si>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</si>
  <si>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</si>
  <si>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</si>
  <si>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</si>
  <si>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</si>
  <si>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</si>
  <si>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</si>
  <si>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</si>
  <si>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</si>
  <si>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</si>
  <si>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</si>
  <si>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</si>
  <si>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</si>
  <si>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</si>
  <si>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</si>
  <si>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</si>
  <si>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</si>
  <si>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</si>
  <si>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</si>
  <si>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</si>
  <si>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</si>
  <si>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</si>
  <si>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</si>
  <si>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</si>
  <si>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</si>
  <si>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</si>
  <si>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</si>
  <si>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</si>
  <si>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</si>
  <si>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</si>
  <si>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</si>
  <si>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</si>
  <si>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</si>
  <si>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</si>
  <si>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</si>
  <si>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</si>
  <si>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</si>
  <si>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</si>
  <si>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</si>
  <si>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</si>
  <si>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</si>
  <si>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</si>
  <si>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</si>
  <si>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</si>
  <si>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</si>
  <si>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</si>
  <si>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</si>
  <si>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</si>
  <si>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</si>
  <si>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</si>
  <si>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</si>
  <si>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</si>
  <si>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</si>
  <si>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</si>
  <si>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</si>
  <si>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</si>
  <si>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</si>
  <si>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</si>
  <si>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</si>
  <si>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</si>
  <si>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</si>
  <si>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</si>
  <si>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</si>
  <si>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</si>
  <si>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</si>
  <si>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</si>
  <si>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</si>
  <si>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</si>
  <si>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</si>
  <si>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</si>
  <si>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</si>
  <si>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</si>
  <si>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</si>
  <si>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</si>
  <si>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</si>
  <si>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</si>
  <si>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</si>
  <si>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</si>
  <si>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</si>
  <si>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</si>
  <si>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</si>
  <si>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</si>
  <si>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</si>
  <si>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</si>
  <si>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</si>
  <si>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</si>
  <si>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</si>
  <si>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</si>
  <si>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</si>
  <si>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</si>
  <si>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</si>
  <si>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</si>
  <si>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</si>
  <si>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</si>
  <si>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</si>
  <si>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</si>
  <si>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</si>
  <si>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</si>
  <si>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</si>
  <si>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</si>
  <si>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</si>
  <si>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</si>
  <si>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</si>
  <si>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</si>
  <si>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</si>
  <si>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</si>
  <si>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</si>
  <si>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</si>
  <si>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</si>
  <si>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</si>
  <si>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</si>
  <si>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</si>
  <si>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</si>
  <si>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</si>
  <si>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</si>
  <si>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</si>
  <si>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</si>
  <si>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</si>
  <si>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</si>
  <si>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</si>
  <si>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</si>
  <si>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</si>
  <si>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</si>
  <si>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</si>
  <si>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</si>
  <si>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</si>
  <si>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</si>
  <si>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</si>
  <si>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</si>
  <si>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</si>
  <si>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</si>
  <si>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</si>
  <si>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</si>
  <si>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</si>
  <si>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</si>
  <si>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</si>
  <si>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</si>
  <si>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</si>
  <si>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</si>
  <si>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</si>
  <si>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Новгородківський районний суд Кіровоградської області</t>
  </si>
  <si>
    <t>28200.смт. Новгородка.вул. Дружби 126</t>
  </si>
  <si>
    <t>Доручення судів України / іноземних судів</t>
  </si>
  <si>
    <t xml:space="preserve">Розглянуто справ судом присяжних </t>
  </si>
  <si>
    <t>Ю.В. Рачкелюк</t>
  </si>
  <si>
    <t>Т.О. Осієвська</t>
  </si>
  <si>
    <t>(05241) 2-02-53</t>
  </si>
  <si>
    <t>(05241) 2-03-56</t>
  </si>
  <si>
    <t>inbox@ng.kr.court.gov.ua</t>
  </si>
  <si>
    <t>15 січня 2020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</si>
</sst>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&amp;C&amp;L1ED4E70B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75</v>
      </c>
      <c r="F6" s="90">
        <v>45</v>
      </c>
      <c r="G6" s="90"/>
      <c r="H6" s="90">
        <v>41</v>
      </c>
      <c r="I6" s="90" t="s">
        <v>172</v>
      </c>
      <c r="J6" s="90">
        <v>34</v>
      </c>
      <c r="K6" s="91">
        <v>10</v>
      </c>
      <c r="L6" s="101">
        <f t="shared" ref="L6:L11" si="0">E6-F6</f>
        <v>30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212</v>
      </c>
      <c r="F7" s="90">
        <v>208</v>
      </c>
      <c r="G7" s="90"/>
      <c r="H7" s="90">
        <v>211</v>
      </c>
      <c r="I7" s="90">
        <v>192</v>
      </c>
      <c r="J7" s="90">
        <v>1</v>
      </c>
      <c r="K7" s="91"/>
      <c r="L7" s="101">
        <f t="shared" si="0"/>
        <v>4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35</v>
      </c>
      <c r="F9" s="90">
        <v>30</v>
      </c>
      <c r="G9" s="90"/>
      <c r="H9" s="90">
        <v>28</v>
      </c>
      <c r="I9" s="90">
        <v>20</v>
      </c>
      <c r="J9" s="90">
        <v>7</v>
      </c>
      <c r="K9" s="91"/>
      <c r="L9" s="101">
        <f t="shared" si="0"/>
        <v>5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2</v>
      </c>
      <c r="F12" s="90">
        <v>2</v>
      </c>
      <c r="G12" s="90"/>
      <c r="H12" s="90"/>
      <c r="I12" s="90"/>
      <c r="J12" s="90">
        <v>2</v>
      </c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325</v>
      </c>
      <c r="F15" s="104">
        <f t="shared" si="2"/>
        <v>286</v>
      </c>
      <c r="G15" s="104">
        <f t="shared" si="2"/>
        <v>0</v>
      </c>
      <c r="H15" s="104">
        <f t="shared" si="2"/>
        <v>281</v>
      </c>
      <c r="I15" s="104">
        <f t="shared" si="2"/>
        <v>212</v>
      </c>
      <c r="J15" s="104">
        <f t="shared" si="2"/>
        <v>44</v>
      </c>
      <c r="K15" s="104">
        <f t="shared" si="2"/>
        <v>10</v>
      </c>
      <c r="L15" s="101">
        <f t="shared" si="1"/>
        <v>39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22</v>
      </c>
      <c r="F16" s="92">
        <v>22</v>
      </c>
      <c r="G16" s="92"/>
      <c r="H16" s="92">
        <v>21</v>
      </c>
      <c r="I16" s="92">
        <v>19</v>
      </c>
      <c r="J16" s="92">
        <v>1</v>
      </c>
      <c r="K16" s="91"/>
      <c r="L16" s="101">
        <f t="shared" si="1"/>
        <v>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21</v>
      </c>
      <c r="F17" s="92">
        <v>19</v>
      </c>
      <c r="G17" s="92"/>
      <c r="H17" s="92">
        <v>19</v>
      </c>
      <c r="I17" s="92">
        <v>16</v>
      </c>
      <c r="J17" s="92">
        <v>2</v>
      </c>
      <c r="K17" s="91"/>
      <c r="L17" s="101">
        <f t="shared" si="1"/>
        <v>2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24</v>
      </c>
      <c r="F24" s="91">
        <v>22</v>
      </c>
      <c r="G24" s="91"/>
      <c r="H24" s="91">
        <v>21</v>
      </c>
      <c r="I24" s="91">
        <v>16</v>
      </c>
      <c r="J24" s="91">
        <v>3</v>
      </c>
      <c r="K24" s="91"/>
      <c r="L24" s="101">
        <f t="shared" si="3"/>
        <v>2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44</v>
      </c>
      <c r="F25" s="91">
        <v>43</v>
      </c>
      <c r="G25" s="91"/>
      <c r="H25" s="91">
        <v>43</v>
      </c>
      <c r="I25" s="91">
        <v>35</v>
      </c>
      <c r="J25" s="91">
        <v>1</v>
      </c>
      <c r="K25" s="91"/>
      <c r="L25" s="101">
        <f t="shared" si="3"/>
        <v>1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212</v>
      </c>
      <c r="F27" s="91">
        <v>195</v>
      </c>
      <c r="G27" s="91"/>
      <c r="H27" s="91">
        <v>194</v>
      </c>
      <c r="I27" s="91">
        <v>174</v>
      </c>
      <c r="J27" s="91">
        <v>18</v>
      </c>
      <c r="K27" s="91"/>
      <c r="L27" s="101">
        <f t="shared" si="3"/>
        <v>17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261</v>
      </c>
      <c r="F28" s="91">
        <v>184</v>
      </c>
      <c r="G28" s="91">
        <v>1</v>
      </c>
      <c r="H28" s="91">
        <v>196</v>
      </c>
      <c r="I28" s="91">
        <v>143</v>
      </c>
      <c r="J28" s="91">
        <v>65</v>
      </c>
      <c r="K28" s="91">
        <v>6</v>
      </c>
      <c r="L28" s="101">
        <f t="shared" si="3"/>
        <v>77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42</v>
      </c>
      <c r="F29" s="91">
        <v>41</v>
      </c>
      <c r="G29" s="91">
        <v>1</v>
      </c>
      <c r="H29" s="91">
        <v>41</v>
      </c>
      <c r="I29" s="91">
        <v>37</v>
      </c>
      <c r="J29" s="91">
        <v>1</v>
      </c>
      <c r="K29" s="91"/>
      <c r="L29" s="101">
        <f t="shared" si="3"/>
        <v>1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42</v>
      </c>
      <c r="F30" s="91">
        <v>37</v>
      </c>
      <c r="G30" s="91"/>
      <c r="H30" s="91">
        <v>37</v>
      </c>
      <c r="I30" s="91">
        <v>31</v>
      </c>
      <c r="J30" s="91">
        <v>5</v>
      </c>
      <c r="K30" s="91"/>
      <c r="L30" s="101">
        <f t="shared" si="3"/>
        <v>5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2</v>
      </c>
      <c r="F31" s="91">
        <v>2</v>
      </c>
      <c r="G31" s="91"/>
      <c r="H31" s="91">
        <v>2</v>
      </c>
      <c r="I31" s="91"/>
      <c r="J31" s="91"/>
      <c r="K31" s="91"/>
      <c r="L31" s="101">
        <f t="shared" si="3"/>
        <v>0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1</v>
      </c>
      <c r="F32" s="91">
        <v>1</v>
      </c>
      <c r="G32" s="91"/>
      <c r="H32" s="91">
        <v>1</v>
      </c>
      <c r="I32" s="91">
        <v>1</v>
      </c>
      <c r="J32" s="91"/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4</v>
      </c>
      <c r="F35" s="91">
        <v>3</v>
      </c>
      <c r="G35" s="91"/>
      <c r="H35" s="91">
        <v>3</v>
      </c>
      <c r="I35" s="91"/>
      <c r="J35" s="91">
        <v>1</v>
      </c>
      <c r="K35" s="91"/>
      <c r="L35" s="101">
        <f t="shared" ref="L35:L43" si="4">E35-F35</f>
        <v>1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18</v>
      </c>
      <c r="F36" s="91">
        <v>18</v>
      </c>
      <c r="G36" s="91"/>
      <c r="H36" s="91">
        <v>17</v>
      </c>
      <c r="I36" s="91">
        <v>15</v>
      </c>
      <c r="J36" s="91">
        <v>1</v>
      </c>
      <c r="K36" s="91"/>
      <c r="L36" s="101">
        <f t="shared" si="4"/>
        <v>0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415</v>
      </c>
      <c r="F40" s="91">
        <v>321</v>
      </c>
      <c r="G40" s="91">
        <v>2</v>
      </c>
      <c r="H40" s="91">
        <v>323</v>
      </c>
      <c r="I40" s="91">
        <v>225</v>
      </c>
      <c r="J40" s="91">
        <v>92</v>
      </c>
      <c r="K40" s="91">
        <v>6</v>
      </c>
      <c r="L40" s="101">
        <f t="shared" si="4"/>
        <v>94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229</v>
      </c>
      <c r="F41" s="91">
        <v>213</v>
      </c>
      <c r="G41" s="91"/>
      <c r="H41" s="91">
        <v>216</v>
      </c>
      <c r="I41" s="91" t="s">
        <v>172</v>
      </c>
      <c r="J41" s="91">
        <v>13</v>
      </c>
      <c r="K41" s="91"/>
      <c r="L41" s="101">
        <f t="shared" si="4"/>
        <v>16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7</v>
      </c>
      <c r="F42" s="91">
        <v>7</v>
      </c>
      <c r="G42" s="91"/>
      <c r="H42" s="91">
        <v>5</v>
      </c>
      <c r="I42" s="91" t="s">
        <v>172</v>
      </c>
      <c r="J42" s="91">
        <v>2</v>
      </c>
      <c r="K42" s="91"/>
      <c r="L42" s="101">
        <f t="shared" si="4"/>
        <v>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230</v>
      </c>
      <c r="F45" s="91">
        <f t="shared" ref="F45:K45" si="5">F41+F43+F44</f>
        <v>214</v>
      </c>
      <c r="G45" s="91">
        <f t="shared" si="5"/>
        <v>0</v>
      </c>
      <c r="H45" s="91">
        <f t="shared" si="5"/>
        <v>217</v>
      </c>
      <c r="I45" s="91">
        <f>I43+I44</f>
        <v>1</v>
      </c>
      <c r="J45" s="91">
        <f t="shared" si="5"/>
        <v>13</v>
      </c>
      <c r="K45" s="91">
        <f t="shared" si="5"/>
        <v>0</v>
      </c>
      <c r="L45" s="101">
        <f>E45-F45</f>
        <v>16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994</v>
      </c>
      <c r="F46" s="91">
        <f t="shared" ref="F46:K46" si="6">F15+F24+F40+F45</f>
        <v>843</v>
      </c>
      <c r="G46" s="91">
        <f t="shared" si="6"/>
        <v>2</v>
      </c>
      <c r="H46" s="91">
        <f t="shared" si="6"/>
        <v>842</v>
      </c>
      <c r="I46" s="91">
        <f t="shared" si="6"/>
        <v>454</v>
      </c>
      <c r="J46" s="91">
        <f t="shared" si="6"/>
        <v>152</v>
      </c>
      <c r="K46" s="91">
        <f t="shared" si="6"/>
        <v>16</v>
      </c>
      <c r="L46" s="101">
        <f>E46-F46</f>
        <v>151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Новгородківський районний суд Кіровоградської області, 
Початок періоду: 01.01.2019, Кінець періоду: 31.12.2019&amp;L1ED4E70B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1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33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3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4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7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7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3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10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24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3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2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3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11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9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141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26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8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24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7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31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7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3</v>
      </c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4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11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4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2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Новгородківський районний суд Кіровоградської області, 
Початок періоду: 01.01.2019, Кінець періоду: 31.12.2019&amp;L1ED4E70B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41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27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6</v>
      </c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9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2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1</v>
      </c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2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4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97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31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66</v>
      </c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24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2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84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252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163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</v>
      </c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8646437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4382427</v>
      </c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2</v>
      </c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6</v>
      </c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44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4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249</v>
      </c>
      <c r="F55" s="96">
        <v>23</v>
      </c>
      <c r="G55" s="96">
        <v>7</v>
      </c>
      <c r="H55" s="96">
        <v>1</v>
      </c>
      <c r="I55" s="96">
        <v>1</v>
      </c>
    </row>
    <row r="56" spans="1:9" ht="13.5" customHeight="1">
      <c r="A56" s="273" t="s">
        <v>31</v>
      </c>
      <c r="B56" s="273"/>
      <c r="C56" s="273"/>
      <c r="D56" s="273"/>
      <c r="E56" s="96">
        <v>14</v>
      </c>
      <c r="F56" s="96">
        <v>7</v>
      </c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221</v>
      </c>
      <c r="F57" s="96">
        <v>96</v>
      </c>
      <c r="G57" s="96">
        <v>5</v>
      </c>
      <c r="H57" s="96">
        <v>1</v>
      </c>
      <c r="I57" s="96"/>
    </row>
    <row r="58" spans="1:9" ht="13.5" customHeight="1">
      <c r="A58" s="193" t="s">
        <v>111</v>
      </c>
      <c r="B58" s="193"/>
      <c r="C58" s="193"/>
      <c r="D58" s="193"/>
      <c r="E58" s="96">
        <v>215</v>
      </c>
      <c r="F58" s="96">
        <v>2</v>
      </c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428</v>
      </c>
      <c r="G62" s="118">
        <v>5612128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246</v>
      </c>
      <c r="G63" s="119">
        <v>5254587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182</v>
      </c>
      <c r="G64" s="119">
        <v>357541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133</v>
      </c>
      <c r="G65" s="120">
        <v>60504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Новгородківський районний суд Кіровоградської області, 
Початок періоду: 01.01.2019, Кінець періоду: 31.12.2019&amp;L1ED4E70B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10.526315789473685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22.727272727272727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6.5217391304347823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99.881376037959669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421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497</v>
      </c>
    </row>
    <row r="11" spans="1:4" ht="16.5" customHeight="1">
      <c r="A11" s="204" t="s">
        <v>63</v>
      </c>
      <c r="B11" s="206"/>
      <c r="C11" s="14">
        <v>9</v>
      </c>
      <c r="D11" s="94">
        <v>56</v>
      </c>
    </row>
    <row r="12" spans="1:4" ht="16.5" customHeight="1">
      <c r="A12" s="313" t="s">
        <v>106</v>
      </c>
      <c r="B12" s="313"/>
      <c r="C12" s="14">
        <v>10</v>
      </c>
      <c r="D12" s="94">
        <v>45</v>
      </c>
    </row>
    <row r="13" spans="1:4" ht="16.5" customHeight="1">
      <c r="A13" s="313" t="s">
        <v>31</v>
      </c>
      <c r="B13" s="313"/>
      <c r="C13" s="14">
        <v>11</v>
      </c>
      <c r="D13" s="94">
        <v>70</v>
      </c>
    </row>
    <row r="14" spans="1:4" ht="16.5" customHeight="1">
      <c r="A14" s="313" t="s">
        <v>107</v>
      </c>
      <c r="B14" s="313"/>
      <c r="C14" s="14">
        <v>12</v>
      </c>
      <c r="D14" s="94">
        <v>86</v>
      </c>
    </row>
    <row r="15" spans="1:4" ht="16.5" customHeight="1">
      <c r="A15" s="313" t="s">
        <v>111</v>
      </c>
      <c r="B15" s="313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 t="s">
        <v>208</v>
      </c>
      <c r="D23" s="315"/>
    </row>
    <row r="24" spans="1:4">
      <c r="A24" s="69" t="s">
        <v>103</v>
      </c>
      <c r="B24" s="88"/>
      <c r="C24" s="246" t="s">
        <v>209</v>
      </c>
      <c r="D24" s="246"/>
    </row>
    <row r="25" spans="1:4">
      <c r="A25" s="68" t="s">
        <v>104</v>
      </c>
      <c r="B25" s="89"/>
      <c r="C25" s="246" t="s">
        <v>210</v>
      </c>
      <c r="D25" s="246"/>
    </row>
    <row r="26" spans="1:4" ht="15.75" customHeight="1"/>
    <row r="27" spans="1:4" ht="12.75" customHeight="1">
      <c r="C27" s="312" t="s">
        <v>211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Новгородківський районний суд Кіровоградської області, 
Початок періоду: 01.01.2019, Кінець періоду: 31.12.2019&amp;L1ED4E70B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2018-03-28T07:45:37Z</cp:lastPrinted>
  <dcterms:created xsi:type="dcterms:W3CDTF">2004-04-20T14:33:35Z</dcterms:created>
  <dcterms:modified xsi:type="dcterms:W3CDTF">2020-05-13T12:30:04Z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44AA374C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