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\Common\Горкуша\звіти І півріччя 2020 року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L46" i="15"/>
  <c r="H46" i="15"/>
  <c r="D9" i="22"/>
  <c r="I46" i="15"/>
  <c r="L45" i="15"/>
  <c r="D10" i="22"/>
  <c r="J46" i="15"/>
  <c r="D3" i="22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<sst xmlns="http://schemas.openxmlformats.org/spreadsheetml/2006/main" count="280" uniqueCount="212">
  <si>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</si>
  <si>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</si>
  <si>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</si>
  <si>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</si>
  <si>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</si>
  <si>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</si>
  <si>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</si>
  <si>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</si>
  <si>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</si>
  <si>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</si>
  <si>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</si>
  <si>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</si>
  <si>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</si>
  <si>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</si>
  <si>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</si>
  <si>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</si>
  <si>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</si>
  <si>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</si>
  <si>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</si>
  <si>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</si>
  <si>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</si>
  <si>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</si>
  <si>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</si>
  <si>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</si>
  <si>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</si>
  <si>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</si>
  <si>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</si>
  <si>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</si>
  <si>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</si>
  <si>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</si>
  <si>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</si>
  <si>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</si>
  <si>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</si>
  <si>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</si>
  <si>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</si>
  <si>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</si>
  <si>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</si>
  <si>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</si>
  <si>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</si>
  <si>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</si>
  <si>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</si>
  <si>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</si>
  <si>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</si>
  <si>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</si>
  <si>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</si>
  <si>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</si>
  <si>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</si>
  <si>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</si>
  <si>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</si>
  <si>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</si>
  <si>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</si>
  <si>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</si>
  <si>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</si>
  <si>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</si>
  <si>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</si>
  <si>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</si>
  <si>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</si>
  <si>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</si>
  <si>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</si>
  <si>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</si>
  <si>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</si>
  <si>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</si>
  <si>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</si>
  <si>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</si>
  <si>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</si>
  <si>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</si>
  <si>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</si>
  <si>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</si>
  <si>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</si>
  <si>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</si>
  <si>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</si>
  <si>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</si>
  <si>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</si>
  <si>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</si>
  <si>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</si>
  <si>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</si>
  <si>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</si>
  <si>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</si>
  <si>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</si>
  <si>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</si>
  <si>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</si>
  <si>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</si>
  <si>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</si>
  <si>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</si>
  <si>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</si>
  <si>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</si>
  <si>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</si>
  <si>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</si>
  <si>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</si>
  <si>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</si>
  <si>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</si>
  <si>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</si>
  <si>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</si>
  <si>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</si>
  <si>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</si>
  <si>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</si>
  <si>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</si>
  <si>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</si>
  <si>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</si>
  <si>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</si>
  <si>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</si>
  <si>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</si>
  <si>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</si>
  <si>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</si>
  <si>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</si>
  <si>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</si>
  <si>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</si>
  <si>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</si>
  <si>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</si>
  <si>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</si>
  <si>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</si>
  <si>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</si>
  <si>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</si>
  <si>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</si>
  <si>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</si>
  <si>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</si>
  <si>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</si>
  <si>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</si>
  <si>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</si>
  <si>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</si>
  <si>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</si>
  <si>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</si>
  <si>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</si>
  <si>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</si>
  <si>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</si>
  <si>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</si>
  <si>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</si>
  <si>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</si>
  <si>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</si>
  <si>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</si>
  <si>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</si>
  <si>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</si>
  <si>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</si>
  <si>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</si>
  <si>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</si>
  <si>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</si>
  <si>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</si>
  <si>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</si>
  <si>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</si>
  <si>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</si>
  <si>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</si>
  <si>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</si>
  <si>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</si>
  <si>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</si>
  <si>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</si>
  <si>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</si>
  <si>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</si>
  <si>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</si>
  <si>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</si>
  <si>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</si>
  <si>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</si>
  <si>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</si>
  <si>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</si>
  <si>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</si>
  <si>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</si>
  <si>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</si>
  <si>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</si>
  <si>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</si>
  <si>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</si>
  <si>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</si>
  <si>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</si>
  <si>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</si>
  <si>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</si>
  <si>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</si>
  <si>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</si>
  <si>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</si>
  <si>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</si>
  <si>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</si>
  <si>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</si>
  <si>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</si>
  <si>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</si>
  <si>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</si>
  <si>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</si>
  <si>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</si>
  <si>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</si>
  <si>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</si>
  <si>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</si>
  <si>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</si>
  <si>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</si>
  <si>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</si>
  <si>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</si>
  <si>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</si>
  <si>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</si>
  <si>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</si>
  <si>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</si>
  <si>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</si>
  <si>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</si>
  <si>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</si>
  <si>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</si>
  <si>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</si>
  <si>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</si>
  <si>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</si>
  <si>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</si>
  <si>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</si>
  <si>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</si>
  <si>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</si>
  <si>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</si>
  <si>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</si>
  <si>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</si>
  <si>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</si>
  <si>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</si>
  <si>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</si>
  <si>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</si>
  <si>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</si>
  <si>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</si>
  <si>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</si>
  <si>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</si>
  <si>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 xml:space="preserve">Ю.В. Рязанець. К.Л. Козлова. Н.О. Кузьмичова. Т.І. Світлична. А.В. Кожевнікова </t>
  </si>
  <si>
    <t>(0542) 600-456</t>
  </si>
  <si>
    <t>(0542) 600-799</t>
  </si>
  <si>
    <t>inbox@zr.su.court.gov.ua</t>
  </si>
  <si>
    <t>6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</si>
</sst>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&amp;C&amp;L43CCD348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578</v>
      </c>
      <c r="F6" s="90">
        <v>231</v>
      </c>
      <c r="G6" s="90">
        <v>15</v>
      </c>
      <c r="H6" s="90">
        <v>191</v>
      </c>
      <c r="I6" s="90" t="s">
        <v>172</v>
      </c>
      <c r="J6" s="90">
        <v>387</v>
      </c>
      <c r="K6" s="91">
        <v>161</v>
      </c>
      <c r="L6" s="101">
        <f t="shared" ref="L6:L11" si="0">E6-F6</f>
        <v>347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1717</v>
      </c>
      <c r="F7" s="90">
        <v>1621</v>
      </c>
      <c r="G7" s="90">
        <v>4</v>
      </c>
      <c r="H7" s="90">
        <v>1638</v>
      </c>
      <c r="I7" s="90">
        <v>1214</v>
      </c>
      <c r="J7" s="90">
        <v>79</v>
      </c>
      <c r="K7" s="91"/>
      <c r="L7" s="101">
        <f t="shared" si="0"/>
        <v>96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3</v>
      </c>
      <c r="F8" s="90">
        <v>3</v>
      </c>
      <c r="G8" s="90"/>
      <c r="H8" s="90">
        <v>1</v>
      </c>
      <c r="I8" s="90"/>
      <c r="J8" s="90">
        <v>2</v>
      </c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117</v>
      </c>
      <c r="F9" s="90">
        <v>99</v>
      </c>
      <c r="G9" s="90">
        <v>2</v>
      </c>
      <c r="H9" s="90">
        <v>97</v>
      </c>
      <c r="I9" s="90">
        <v>51</v>
      </c>
      <c r="J9" s="90">
        <v>20</v>
      </c>
      <c r="K9" s="91"/>
      <c r="L9" s="101">
        <f t="shared" si="0"/>
        <v>18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9</v>
      </c>
      <c r="F10" s="90">
        <v>6</v>
      </c>
      <c r="G10" s="90">
        <v>2</v>
      </c>
      <c r="H10" s="90">
        <v>6</v>
      </c>
      <c r="I10" s="90"/>
      <c r="J10" s="90">
        <v>3</v>
      </c>
      <c r="K10" s="91"/>
      <c r="L10" s="101">
        <f t="shared" si="0"/>
        <v>3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141</v>
      </c>
      <c r="F12" s="90">
        <v>140</v>
      </c>
      <c r="G12" s="90"/>
      <c r="H12" s="90">
        <v>141</v>
      </c>
      <c r="I12" s="90">
        <v>115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8</v>
      </c>
      <c r="F13" s="90">
        <v>1</v>
      </c>
      <c r="G13" s="90"/>
      <c r="H13" s="90"/>
      <c r="I13" s="90"/>
      <c r="J13" s="90">
        <v>8</v>
      </c>
      <c r="K13" s="91">
        <v>1</v>
      </c>
      <c r="L13" s="101">
        <f t="shared" ref="L13:L21" si="1">E13-F13</f>
        <v>7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2573</v>
      </c>
      <c r="F15" s="104">
        <f t="shared" si="2"/>
        <v>2101</v>
      </c>
      <c r="G15" s="104">
        <f t="shared" si="2"/>
        <v>23</v>
      </c>
      <c r="H15" s="104">
        <f t="shared" si="2"/>
        <v>2074</v>
      </c>
      <c r="I15" s="104">
        <f t="shared" si="2"/>
        <v>1380</v>
      </c>
      <c r="J15" s="104">
        <f t="shared" si="2"/>
        <v>499</v>
      </c>
      <c r="K15" s="104">
        <f t="shared" si="2"/>
        <v>162</v>
      </c>
      <c r="L15" s="101">
        <f t="shared" si="1"/>
        <v>472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130</v>
      </c>
      <c r="F16" s="92">
        <v>118</v>
      </c>
      <c r="G16" s="92">
        <v>1</v>
      </c>
      <c r="H16" s="92">
        <v>103</v>
      </c>
      <c r="I16" s="92">
        <v>80</v>
      </c>
      <c r="J16" s="92">
        <v>27</v>
      </c>
      <c r="K16" s="91"/>
      <c r="L16" s="101">
        <f t="shared" si="1"/>
        <v>12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133</v>
      </c>
      <c r="F17" s="92">
        <v>85</v>
      </c>
      <c r="G17" s="92">
        <v>4</v>
      </c>
      <c r="H17" s="92">
        <v>89</v>
      </c>
      <c r="I17" s="92">
        <v>66</v>
      </c>
      <c r="J17" s="92">
        <v>44</v>
      </c>
      <c r="K17" s="91">
        <v>5</v>
      </c>
      <c r="L17" s="101">
        <f t="shared" si="1"/>
        <v>48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37</v>
      </c>
      <c r="F19" s="91">
        <v>26</v>
      </c>
      <c r="G19" s="91"/>
      <c r="H19" s="91">
        <v>24</v>
      </c>
      <c r="I19" s="91">
        <v>17</v>
      </c>
      <c r="J19" s="91">
        <v>13</v>
      </c>
      <c r="K19" s="91">
        <v>3</v>
      </c>
      <c r="L19" s="101">
        <f t="shared" si="1"/>
        <v>11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221</v>
      </c>
      <c r="F24" s="91">
        <v>156</v>
      </c>
      <c r="G24" s="91">
        <v>4</v>
      </c>
      <c r="H24" s="91">
        <v>137</v>
      </c>
      <c r="I24" s="91">
        <v>83</v>
      </c>
      <c r="J24" s="91">
        <v>84</v>
      </c>
      <c r="K24" s="91">
        <v>8</v>
      </c>
      <c r="L24" s="101">
        <f t="shared" si="3"/>
        <v>65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1249</v>
      </c>
      <c r="F25" s="91">
        <v>1191</v>
      </c>
      <c r="G25" s="91"/>
      <c r="H25" s="91">
        <v>1195</v>
      </c>
      <c r="I25" s="91">
        <v>1118</v>
      </c>
      <c r="J25" s="91">
        <v>54</v>
      </c>
      <c r="K25" s="91"/>
      <c r="L25" s="101">
        <f t="shared" si="3"/>
        <v>58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5</v>
      </c>
      <c r="F26" s="91">
        <v>5</v>
      </c>
      <c r="G26" s="91"/>
      <c r="H26" s="91">
        <v>5</v>
      </c>
      <c r="I26" s="91">
        <v>3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917</v>
      </c>
      <c r="F27" s="91">
        <v>839</v>
      </c>
      <c r="G27" s="91">
        <v>1</v>
      </c>
      <c r="H27" s="91">
        <v>792</v>
      </c>
      <c r="I27" s="91">
        <v>707</v>
      </c>
      <c r="J27" s="91">
        <v>125</v>
      </c>
      <c r="K27" s="91"/>
      <c r="L27" s="101">
        <f t="shared" si="3"/>
        <v>78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1826</v>
      </c>
      <c r="F28" s="91">
        <v>735</v>
      </c>
      <c r="G28" s="91">
        <v>23</v>
      </c>
      <c r="H28" s="91">
        <v>853</v>
      </c>
      <c r="I28" s="91">
        <v>689</v>
      </c>
      <c r="J28" s="91">
        <v>973</v>
      </c>
      <c r="K28" s="91">
        <v>141</v>
      </c>
      <c r="L28" s="101">
        <f t="shared" si="3"/>
        <v>1091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93</v>
      </c>
      <c r="F29" s="91">
        <v>82</v>
      </c>
      <c r="G29" s="91"/>
      <c r="H29" s="91">
        <v>81</v>
      </c>
      <c r="I29" s="91">
        <v>77</v>
      </c>
      <c r="J29" s="91">
        <v>12</v>
      </c>
      <c r="K29" s="91"/>
      <c r="L29" s="101">
        <f t="shared" si="3"/>
        <v>11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132</v>
      </c>
      <c r="F30" s="91">
        <v>77</v>
      </c>
      <c r="G30" s="91"/>
      <c r="H30" s="91">
        <v>93</v>
      </c>
      <c r="I30" s="91">
        <v>89</v>
      </c>
      <c r="J30" s="91">
        <v>39</v>
      </c>
      <c r="K30" s="91">
        <v>1</v>
      </c>
      <c r="L30" s="101">
        <f t="shared" si="3"/>
        <v>55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39</v>
      </c>
      <c r="F31" s="91">
        <v>29</v>
      </c>
      <c r="G31" s="91">
        <v>1</v>
      </c>
      <c r="H31" s="91">
        <v>25</v>
      </c>
      <c r="I31" s="91">
        <v>18</v>
      </c>
      <c r="J31" s="91">
        <v>14</v>
      </c>
      <c r="K31" s="91"/>
      <c r="L31" s="101">
        <f t="shared" si="3"/>
        <v>10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7</v>
      </c>
      <c r="F32" s="91">
        <v>1</v>
      </c>
      <c r="G32" s="91"/>
      <c r="H32" s="91">
        <v>5</v>
      </c>
      <c r="I32" s="91">
        <v>2</v>
      </c>
      <c r="J32" s="91">
        <v>2</v>
      </c>
      <c r="K32" s="91">
        <v>1</v>
      </c>
      <c r="L32" s="101">
        <f t="shared" si="3"/>
        <v>6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40</v>
      </c>
      <c r="F35" s="91">
        <v>29</v>
      </c>
      <c r="G35" s="91">
        <v>3</v>
      </c>
      <c r="H35" s="91">
        <v>22</v>
      </c>
      <c r="I35" s="91">
        <v>8</v>
      </c>
      <c r="J35" s="91">
        <v>18</v>
      </c>
      <c r="K35" s="91">
        <v>1</v>
      </c>
      <c r="L35" s="101">
        <f t="shared" ref="L35:L43" si="4">E35-F35</f>
        <v>11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177</v>
      </c>
      <c r="F36" s="91">
        <v>149</v>
      </c>
      <c r="G36" s="91"/>
      <c r="H36" s="91">
        <v>145</v>
      </c>
      <c r="I36" s="91">
        <v>90</v>
      </c>
      <c r="J36" s="91">
        <v>32</v>
      </c>
      <c r="K36" s="91"/>
      <c r="L36" s="101">
        <f t="shared" si="4"/>
        <v>28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3707</v>
      </c>
      <c r="F40" s="91">
        <v>2428</v>
      </c>
      <c r="G40" s="91">
        <v>28</v>
      </c>
      <c r="H40" s="91">
        <v>2438</v>
      </c>
      <c r="I40" s="91">
        <v>2018</v>
      </c>
      <c r="J40" s="91">
        <v>1269</v>
      </c>
      <c r="K40" s="91">
        <v>144</v>
      </c>
      <c r="L40" s="101">
        <f t="shared" si="4"/>
        <v>1279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1201</v>
      </c>
      <c r="F41" s="91">
        <v>1096</v>
      </c>
      <c r="G41" s="91"/>
      <c r="H41" s="91">
        <v>1066</v>
      </c>
      <c r="I41" s="91" t="s">
        <v>172</v>
      </c>
      <c r="J41" s="91">
        <v>135</v>
      </c>
      <c r="K41" s="91"/>
      <c r="L41" s="101">
        <f t="shared" si="4"/>
        <v>105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7</v>
      </c>
      <c r="F42" s="91">
        <v>7</v>
      </c>
      <c r="G42" s="91"/>
      <c r="H42" s="91">
        <v>5</v>
      </c>
      <c r="I42" s="91" t="s">
        <v>172</v>
      </c>
      <c r="J42" s="91">
        <v>2</v>
      </c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21</v>
      </c>
      <c r="F43" s="91">
        <v>20</v>
      </c>
      <c r="G43" s="91"/>
      <c r="H43" s="91">
        <v>18</v>
      </c>
      <c r="I43" s="91">
        <v>8</v>
      </c>
      <c r="J43" s="91">
        <v>3</v>
      </c>
      <c r="K43" s="91"/>
      <c r="L43" s="101">
        <f t="shared" si="4"/>
        <v>1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5</v>
      </c>
      <c r="F44" s="91">
        <v>5</v>
      </c>
      <c r="G44" s="91"/>
      <c r="H44" s="91">
        <v>5</v>
      </c>
      <c r="I44" s="91">
        <v>2</v>
      </c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1227</v>
      </c>
      <c r="F45" s="91">
        <f t="shared" ref="F45:K45" si="5">F41+F43+F44</f>
        <v>1121</v>
      </c>
      <c r="G45" s="91">
        <f t="shared" si="5"/>
        <v>0</v>
      </c>
      <c r="H45" s="91">
        <f t="shared" si="5"/>
        <v>1089</v>
      </c>
      <c r="I45" s="91">
        <f>I43+I44</f>
        <v>10</v>
      </c>
      <c r="J45" s="91">
        <f t="shared" si="5"/>
        <v>138</v>
      </c>
      <c r="K45" s="91">
        <f t="shared" si="5"/>
        <v>0</v>
      </c>
      <c r="L45" s="101">
        <f>E45-F45</f>
        <v>106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7728</v>
      </c>
      <c r="F46" s="91">
        <f t="shared" ref="F46:K46" si="6">F15+F24+F40+F45</f>
        <v>5806</v>
      </c>
      <c r="G46" s="91">
        <f t="shared" si="6"/>
        <v>55</v>
      </c>
      <c r="H46" s="91">
        <f t="shared" si="6"/>
        <v>5738</v>
      </c>
      <c r="I46" s="91">
        <f t="shared" si="6"/>
        <v>3491</v>
      </c>
      <c r="J46" s="91">
        <f t="shared" si="6"/>
        <v>1990</v>
      </c>
      <c r="K46" s="91">
        <f t="shared" si="6"/>
        <v>314</v>
      </c>
      <c r="L46" s="101">
        <f>E46-F46</f>
        <v>1922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Зарічний районний суд м.Суми, 
Початок періоду: 01.01.2020, Кінець періоду: 30.06.2020&amp;L43CCD348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39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33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356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54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64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82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81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14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17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176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12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7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29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39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10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1449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78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36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11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3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>
        <v>9</v>
      </c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19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5</v>
      </c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>
        <v>2</v>
      </c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>
        <v>3</v>
      </c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8</v>
      </c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>
        <v>4</v>
      </c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812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102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32</v>
      </c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70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233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121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27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1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>
        <v>1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Зарічний районний суд м.Суми, 
Початок періоду: 01.01.2020, Кінець періоду: 30.06.2020&amp;L43CCD348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191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126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44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48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3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40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28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738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23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/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2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5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85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193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28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409401</v>
      </c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>
        <v>3841</v>
      </c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5</v>
      </c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12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10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342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1813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1894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14937748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15099750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>
        <v>1</v>
      </c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7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8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156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43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15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10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1951</v>
      </c>
      <c r="F55" s="96">
        <v>101</v>
      </c>
      <c r="G55" s="96">
        <v>14</v>
      </c>
      <c r="H55" s="96">
        <v>6</v>
      </c>
      <c r="I55" s="96">
        <v>2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108</v>
      </c>
      <c r="F56" s="96">
        <v>25</v>
      </c>
      <c r="G56" s="96">
        <v>4</v>
      </c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1691</v>
      </c>
      <c r="F57" s="96">
        <v>644</v>
      </c>
      <c r="G57" s="96">
        <v>99</v>
      </c>
      <c r="H57" s="96">
        <v>4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1063</v>
      </c>
      <c r="F58" s="96">
        <v>26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2232</v>
      </c>
      <c r="G62" s="118">
        <v>23374017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1416</v>
      </c>
      <c r="G63" s="119">
        <v>21806570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816</v>
      </c>
      <c r="G64" s="119">
        <v>1567447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488</v>
      </c>
      <c r="G65" s="120">
        <v>266550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Зарічний районний суд м.Суми, 
Початок періоду: 01.01.2020, Кінець періоду: 30.06.2020&amp;L43CCD348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15.778894472361809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32.46492985971944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9.5238095238095237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11.347517730496454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98.828797795384091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573.79999999999995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772.8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49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22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70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84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18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209</v>
      </c>
      <c r="D24" s="246"/>
    </row>
    <row r="25" spans="1:4" x14ac:dyDescent="0.2">
      <c r="A25" s="68" t="s">
        <v>104</v>
      </c>
      <c r="B25" s="89"/>
      <c r="C25" s="246" t="s">
        <v>210</v>
      </c>
      <c r="D25" s="246"/>
    </row>
    <row r="26" spans="1:4" ht="15.75" customHeight="1" x14ac:dyDescent="0.2"/>
    <row r="27" spans="1:4" ht="12.75" customHeight="1" x14ac:dyDescent="0.2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Зарічний районний суд м.Суми, 
Початок періоду: 01.01.2020, Кінець періоду: 30.06.2020&amp;L43CCD348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2020-07-13T08:20:00Z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43CCD348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