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ЗВІТИ\"/>
    </mc:Choice>
  </mc:AlternateContent>
  <xr:revisionPtr revIDLastSave="0" documentId="8_{18D4895A-626B-4B1E-98A0-F58B1FCE1121}" xr6:coauthVersionLast="47" xr6:coauthVersionMax="47" xr10:uidLastSave="{00000000-0000-0000-0000-000000000000}"/>
  <bookViews>
    <workbookView xWindow="-120" yWindow="-120" windowWidth="29040" windowHeight="1584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L16" i="15"/>
  <c r="G16" i="15"/>
  <c r="G46" i="15"/>
  <c r="H16" i="15"/>
  <c r="I16" i="15"/>
  <c r="J16" i="15"/>
  <c r="D4" i="22"/>
  <c r="K16" i="15"/>
  <c r="K4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I46" i="15"/>
  <c r="K45" i="15"/>
  <c r="J45" i="15"/>
  <c r="D7" i="22"/>
  <c r="I45" i="15"/>
  <c r="H45" i="15"/>
  <c r="H46" i="15"/>
  <c r="D9" i="22"/>
  <c r="G45" i="15"/>
  <c r="F45" i="15"/>
  <c r="F46" i="15"/>
  <c r="D8" i="22"/>
  <c r="E45" i="15"/>
  <c r="L45" i="15"/>
  <c r="E46" i="15"/>
  <c r="L46" i="15"/>
  <c r="D10" i="22"/>
  <c r="J46" i="15"/>
  <c r="D3" i="22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<sst xmlns="http://schemas.openxmlformats.org/spreadsheetml/2006/main" count="295" uniqueCount="222">
  <si>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</si>
  <si>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</si>
  <si>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</si>
  <si>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</si>
  <si>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</si>
  <si>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</si>
  <si>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</si>
  <si>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</si>
  <si>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</si>
  <si>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</si>
  <si>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</si>
  <si>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</si>
  <si>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</si>
  <si>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</si>
  <si>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</si>
  <si>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</si>
  <si>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</si>
  <si>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</si>
  <si>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</si>
  <si>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</si>
  <si>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</si>
  <si>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</si>
  <si>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</si>
  <si>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</si>
  <si>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</si>
  <si>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</si>
  <si>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</si>
  <si>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</si>
  <si>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</si>
  <si>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</si>
  <si>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</si>
  <si>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</si>
  <si>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</si>
  <si>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</si>
  <si>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</si>
  <si>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</si>
  <si>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</si>
  <si>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</si>
  <si>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</si>
  <si>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</si>
  <si>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</si>
  <si>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</si>
  <si>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</si>
  <si>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</si>
  <si>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</si>
  <si>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</si>
  <si>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</si>
  <si>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</si>
  <si>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</si>
  <si>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</si>
  <si>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</si>
  <si>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</si>
  <si>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</si>
  <si>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</si>
  <si>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</si>
  <si>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</si>
  <si>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</si>
  <si>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</si>
  <si>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</si>
  <si>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</si>
  <si>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</si>
  <si>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</si>
  <si>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</si>
  <si>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</si>
  <si>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</si>
  <si>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</si>
  <si>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</si>
  <si>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</si>
  <si>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</si>
  <si>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</si>
  <si>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</si>
  <si>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</si>
  <si>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</si>
  <si>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</si>
  <si>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</si>
  <si>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</si>
  <si>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</si>
  <si>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</si>
  <si>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</si>
  <si>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</si>
  <si>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</si>
  <si>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</si>
  <si>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</si>
  <si>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</si>
  <si>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</si>
  <si>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</si>
  <si>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</si>
  <si>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</si>
  <si>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</si>
  <si>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</si>
  <si>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</si>
  <si>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</si>
  <si>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</si>
  <si>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</si>
  <si>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</si>
  <si>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</si>
  <si>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</si>
  <si>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</si>
  <si>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</si>
  <si>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</si>
  <si>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</si>
  <si>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</si>
  <si>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</si>
  <si>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</si>
  <si>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</si>
  <si>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</si>
  <si>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</si>
  <si>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</si>
  <si>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</si>
  <si>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</si>
  <si>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</si>
  <si>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</si>
  <si>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</si>
  <si>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</si>
  <si>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</si>
  <si>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</si>
  <si>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</si>
  <si>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</si>
  <si>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</si>
  <si>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</si>
  <si>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</si>
  <si>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</si>
  <si>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</si>
  <si>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</si>
  <si>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</si>
  <si>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</si>
  <si>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</si>
  <si>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</si>
  <si>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</si>
  <si>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</si>
  <si>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</si>
  <si>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</si>
  <si>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</si>
  <si>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</si>
  <si>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</si>
  <si>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</si>
  <si>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</si>
  <si>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</si>
  <si>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</si>
  <si>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</si>
  <si>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</si>
  <si>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</si>
  <si>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</si>
  <si>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</si>
  <si>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</si>
  <si>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</si>
  <si>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</si>
  <si>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</si>
  <si>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</si>
  <si>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</si>
  <si>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</si>
  <si>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</si>
  <si>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</si>
  <si>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</si>
  <si>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</si>
  <si>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</si>
  <si>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</si>
  <si>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</si>
  <si>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</si>
  <si>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</si>
  <si>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</si>
  <si>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</si>
  <si>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</si>
  <si>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</si>
  <si>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</si>
  <si>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</si>
  <si>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</si>
  <si>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</si>
  <si>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</si>
  <si>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</si>
  <si>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</si>
  <si>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</si>
  <si>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</si>
  <si>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</si>
  <si>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</si>
  <si>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</si>
  <si>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</si>
  <si>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</si>
  <si>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</si>
  <si>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</si>
  <si>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</si>
  <si>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</si>
  <si>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</si>
  <si>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</si>
  <si>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</si>
  <si>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</si>
  <si>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</si>
  <si>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</si>
  <si>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</si>
  <si>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</si>
  <si>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</si>
  <si>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</si>
  <si>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</si>
  <si>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</si>
  <si>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</si>
  <si>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</si>
  <si>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</si>
  <si>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</si>
  <si>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</si>
  <si>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</si>
  <si>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</si>
  <si>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</si>
  <si>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</si>
  <si>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</si>
  <si>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</si>
  <si>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</si>
  <si>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</si>
  <si>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</si>
  <si>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</si>
  <si>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</si>
  <si>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</si>
  <si>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</si>
  <si>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Тлумацький районний суд Івано-Франківської області</t>
  </si>
  <si>
    <t>78000.м. Тлумач.вул. Винниченка 14 А</t>
  </si>
  <si>
    <t>Доручення судів України / іноземних судів</t>
  </si>
  <si>
    <t xml:space="preserve">Розглянуто справ судом присяжних </t>
  </si>
  <si>
    <t>Уляна ЛУКОВКІНА</t>
  </si>
  <si>
    <t>Наталія ЛОБУР</t>
  </si>
  <si>
    <t>(03479) 2-15-46</t>
  </si>
  <si>
    <t>т/ф. 2-40-83</t>
  </si>
  <si>
    <t>inbox@tl.if.court.gov.ua</t>
  </si>
  <si>
    <t>4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</si>
</sst>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&amp;C&amp;L2DE69D00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154</v>
      </c>
      <c r="F6" s="103">
        <v>112</v>
      </c>
      <c r="G6" s="103">
        <v>1</v>
      </c>
      <c r="H6" s="103">
        <v>107</v>
      </c>
      <c r="I6" s="121" t="s">
        <v>210</v>
      </c>
      <c r="J6" s="103">
        <v>47</v>
      </c>
      <c r="K6" s="84">
        <v>13</v>
      </c>
      <c r="L6" s="91">
        <f t="shared" ref="L6:L46" si="0">E6-F6</f>
        <v>42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201</v>
      </c>
      <c r="F7" s="103">
        <v>199</v>
      </c>
      <c r="G7" s="103"/>
      <c r="H7" s="103">
        <v>198</v>
      </c>
      <c r="I7" s="103">
        <v>183</v>
      </c>
      <c r="J7" s="103">
        <v>3</v>
      </c>
      <c r="K7" s="84"/>
      <c r="L7" s="91">
        <f t="shared" si="0"/>
        <v>2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42</v>
      </c>
      <c r="F9" s="103">
        <v>35</v>
      </c>
      <c r="G9" s="103"/>
      <c r="H9" s="85">
        <v>40</v>
      </c>
      <c r="I9" s="103">
        <v>28</v>
      </c>
      <c r="J9" s="103">
        <v>2</v>
      </c>
      <c r="K9" s="84"/>
      <c r="L9" s="91">
        <f t="shared" si="0"/>
        <v>7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 t="shared" si="0"/>
        <v>1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6</v>
      </c>
      <c r="F12" s="103">
        <v>6</v>
      </c>
      <c r="G12" s="103"/>
      <c r="H12" s="103">
        <v>6</v>
      </c>
      <c r="I12" s="103">
        <v>2</v>
      </c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 t="shared" si="0"/>
        <v>0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405</v>
      </c>
      <c r="F16" s="84">
        <f t="shared" si="1"/>
        <v>353</v>
      </c>
      <c r="G16" s="84">
        <f t="shared" si="1"/>
        <v>1</v>
      </c>
      <c r="H16" s="84">
        <f t="shared" si="1"/>
        <v>353</v>
      </c>
      <c r="I16" s="84">
        <f t="shared" si="1"/>
        <v>214</v>
      </c>
      <c r="J16" s="84">
        <f t="shared" si="1"/>
        <v>52</v>
      </c>
      <c r="K16" s="84">
        <f t="shared" si="1"/>
        <v>13</v>
      </c>
      <c r="L16" s="91">
        <f t="shared" si="0"/>
        <v>52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12</v>
      </c>
      <c r="F17" s="84">
        <v>12</v>
      </c>
      <c r="G17" s="84"/>
      <c r="H17" s="84">
        <v>12</v>
      </c>
      <c r="I17" s="84">
        <v>10</v>
      </c>
      <c r="J17" s="84"/>
      <c r="K17" s="84"/>
      <c r="L17" s="91">
        <f t="shared" si="0"/>
        <v>0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13</v>
      </c>
      <c r="F18" s="84">
        <v>10</v>
      </c>
      <c r="G18" s="84"/>
      <c r="H18" s="84">
        <v>11</v>
      </c>
      <c r="I18" s="84">
        <v>8</v>
      </c>
      <c r="J18" s="84">
        <v>2</v>
      </c>
      <c r="K18" s="84"/>
      <c r="L18" s="91">
        <f t="shared" si="0"/>
        <v>3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15</v>
      </c>
      <c r="F25" s="94">
        <v>12</v>
      </c>
      <c r="G25" s="94"/>
      <c r="H25" s="94">
        <v>13</v>
      </c>
      <c r="I25" s="94">
        <v>8</v>
      </c>
      <c r="J25" s="94">
        <v>2</v>
      </c>
      <c r="K25" s="94"/>
      <c r="L25" s="91">
        <f t="shared" si="0"/>
        <v>3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158</v>
      </c>
      <c r="F26" s="84">
        <v>134</v>
      </c>
      <c r="G26" s="84"/>
      <c r="H26" s="84">
        <v>151</v>
      </c>
      <c r="I26" s="84">
        <v>115</v>
      </c>
      <c r="J26" s="84">
        <v>7</v>
      </c>
      <c r="K26" s="84"/>
      <c r="L26" s="91">
        <f t="shared" si="0"/>
        <v>24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7</v>
      </c>
      <c r="F27" s="111">
        <v>7</v>
      </c>
      <c r="G27" s="111"/>
      <c r="H27" s="111">
        <v>7</v>
      </c>
      <c r="I27" s="111">
        <v>4</v>
      </c>
      <c r="J27" s="111"/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326</v>
      </c>
      <c r="F28" s="84">
        <v>322</v>
      </c>
      <c r="G28" s="84">
        <v>2</v>
      </c>
      <c r="H28" s="84">
        <v>320</v>
      </c>
      <c r="I28" s="84">
        <v>294</v>
      </c>
      <c r="J28" s="84">
        <v>6</v>
      </c>
      <c r="K28" s="84"/>
      <c r="L28" s="91">
        <f t="shared" si="0"/>
        <v>4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385</v>
      </c>
      <c r="F29" s="84">
        <v>300</v>
      </c>
      <c r="G29" s="84">
        <v>2</v>
      </c>
      <c r="H29" s="84">
        <v>323</v>
      </c>
      <c r="I29" s="84">
        <v>288</v>
      </c>
      <c r="J29" s="84">
        <v>62</v>
      </c>
      <c r="K29" s="84"/>
      <c r="L29" s="91">
        <f t="shared" si="0"/>
        <v>85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75</v>
      </c>
      <c r="F30" s="84">
        <v>75</v>
      </c>
      <c r="G30" s="84"/>
      <c r="H30" s="84">
        <v>75</v>
      </c>
      <c r="I30" s="84">
        <v>67</v>
      </c>
      <c r="J30" s="84"/>
      <c r="K30" s="84"/>
      <c r="L30" s="91">
        <f t="shared" si="0"/>
        <v>0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71</v>
      </c>
      <c r="F31" s="84">
        <v>67</v>
      </c>
      <c r="G31" s="84"/>
      <c r="H31" s="84">
        <v>60</v>
      </c>
      <c r="I31" s="84">
        <v>57</v>
      </c>
      <c r="J31" s="84">
        <v>11</v>
      </c>
      <c r="K31" s="84"/>
      <c r="L31" s="91">
        <f t="shared" si="0"/>
        <v>4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3</v>
      </c>
      <c r="F32" s="84">
        <v>3</v>
      </c>
      <c r="G32" s="84"/>
      <c r="H32" s="84">
        <v>3</v>
      </c>
      <c r="I32" s="84">
        <v>3</v>
      </c>
      <c r="J32" s="84"/>
      <c r="K32" s="84"/>
      <c r="L32" s="91">
        <f t="shared" si="0"/>
        <v>0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/>
      <c r="L33" s="91">
        <f t="shared" si="0"/>
        <v>1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>
        <v>2</v>
      </c>
      <c r="F34" s="84">
        <v>2</v>
      </c>
      <c r="G34" s="84"/>
      <c r="H34" s="84">
        <v>2</v>
      </c>
      <c r="I34" s="84">
        <v>2</v>
      </c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 t="shared" si="0"/>
        <v>0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34</v>
      </c>
      <c r="F37" s="84">
        <v>32</v>
      </c>
      <c r="G37" s="84"/>
      <c r="H37" s="84">
        <v>33</v>
      </c>
      <c r="I37" s="84">
        <v>19</v>
      </c>
      <c r="J37" s="84">
        <v>1</v>
      </c>
      <c r="K37" s="84"/>
      <c r="L37" s="91">
        <f t="shared" si="0"/>
        <v>2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>
        <v>4</v>
      </c>
      <c r="F39" s="84">
        <v>4</v>
      </c>
      <c r="G39" s="84"/>
      <c r="H39" s="84">
        <v>3</v>
      </c>
      <c r="I39" s="84">
        <v>1</v>
      </c>
      <c r="J39" s="84">
        <v>1</v>
      </c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706</v>
      </c>
      <c r="F40" s="94">
        <v>589</v>
      </c>
      <c r="G40" s="94">
        <v>2</v>
      </c>
      <c r="H40" s="94">
        <v>617</v>
      </c>
      <c r="I40" s="94">
        <v>489</v>
      </c>
      <c r="J40" s="94">
        <v>89</v>
      </c>
      <c r="K40" s="94"/>
      <c r="L40" s="91">
        <f t="shared" si="0"/>
        <v>117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472</v>
      </c>
      <c r="F41" s="84">
        <v>424</v>
      </c>
      <c r="G41" s="84"/>
      <c r="H41" s="84">
        <v>415</v>
      </c>
      <c r="I41" s="121" t="s">
        <v>210</v>
      </c>
      <c r="J41" s="84">
        <v>57</v>
      </c>
      <c r="K41" s="84"/>
      <c r="L41" s="91">
        <f t="shared" si="0"/>
        <v>48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13</v>
      </c>
      <c r="F42" s="84">
        <v>13</v>
      </c>
      <c r="G42" s="84"/>
      <c r="H42" s="84">
        <v>10</v>
      </c>
      <c r="I42" s="121" t="s">
        <v>210</v>
      </c>
      <c r="J42" s="84">
        <v>3</v>
      </c>
      <c r="K42" s="84"/>
      <c r="L42" s="91">
        <f t="shared" si="0"/>
        <v>0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2</v>
      </c>
      <c r="F43" s="84">
        <v>2</v>
      </c>
      <c r="G43" s="84"/>
      <c r="H43" s="84">
        <v>2</v>
      </c>
      <c r="I43" s="84">
        <v>1</v>
      </c>
      <c r="J43" s="84"/>
      <c r="K43" s="84"/>
      <c r="L43" s="91">
        <f t="shared" si="0"/>
        <v>0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474</v>
      </c>
      <c r="F45" s="84">
        <f t="shared" ref="F45:K45" si="2">F41+F43+F44</f>
        <v>426</v>
      </c>
      <c r="G45" s="84">
        <f t="shared" si="2"/>
        <v>0</v>
      </c>
      <c r="H45" s="84">
        <f t="shared" si="2"/>
        <v>417</v>
      </c>
      <c r="I45" s="84">
        <f>I43+I44</f>
        <v>1</v>
      </c>
      <c r="J45" s="84">
        <f t="shared" si="2"/>
        <v>57</v>
      </c>
      <c r="K45" s="84">
        <f t="shared" si="2"/>
        <v>0</v>
      </c>
      <c r="L45" s="91">
        <f t="shared" si="0"/>
        <v>48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1600</v>
      </c>
      <c r="F46" s="84">
        <f t="shared" si="3"/>
        <v>1380</v>
      </c>
      <c r="G46" s="84">
        <f t="shared" si="3"/>
        <v>3</v>
      </c>
      <c r="H46" s="84">
        <f t="shared" si="3"/>
        <v>1400</v>
      </c>
      <c r="I46" s="84">
        <f t="shared" si="3"/>
        <v>712</v>
      </c>
      <c r="J46" s="84">
        <f t="shared" si="3"/>
        <v>200</v>
      </c>
      <c r="K46" s="84">
        <f t="shared" si="3"/>
        <v>13</v>
      </c>
      <c r="L46" s="91">
        <f t="shared" si="0"/>
        <v>220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&amp;R2&amp;C&amp;R2&amp;L2DE69D00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3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44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2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10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9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4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19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108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>
        <v>2</v>
      </c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10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40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2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391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5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21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9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9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&amp;R3&amp;C&amp;R3&amp;L2DE69D00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107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74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5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31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7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158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4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2</v>
      </c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11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15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2954</v>
      </c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>
        <v>2954</v>
      </c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99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189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176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440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266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4065329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782259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6</v>
      </c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4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68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10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1239</v>
      </c>
      <c r="F58" s="109">
        <f>F59+F62+F63+F64</f>
        <v>142</v>
      </c>
      <c r="G58" s="109">
        <f>G59+G62+G63+G64</f>
        <v>14</v>
      </c>
      <c r="H58" s="109">
        <f>H59+H62+H63+H64</f>
        <v>3</v>
      </c>
      <c r="I58" s="109">
        <f>I59+I62+I63+I64</f>
        <v>2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319</v>
      </c>
      <c r="F59" s="94">
        <v>25</v>
      </c>
      <c r="G59" s="94">
        <v>6</v>
      </c>
      <c r="H59" s="94">
        <v>2</v>
      </c>
      <c r="I59" s="94">
        <v>1</v>
      </c>
    </row>
    <row r="60" spans="1:9" ht="13.5" customHeight="1" x14ac:dyDescent="0.2">
      <c r="A60" s="249" t="s">
        <v>203</v>
      </c>
      <c r="B60" s="250"/>
      <c r="C60" s="250"/>
      <c r="D60" s="251"/>
      <c r="E60" s="86">
        <v>75</v>
      </c>
      <c r="F60" s="86">
        <v>23</v>
      </c>
      <c r="G60" s="86">
        <v>6</v>
      </c>
      <c r="H60" s="86">
        <v>2</v>
      </c>
      <c r="I60" s="86">
        <v>1</v>
      </c>
    </row>
    <row r="61" spans="1:9" ht="13.5" customHeight="1" x14ac:dyDescent="0.2">
      <c r="A61" s="249" t="s">
        <v>204</v>
      </c>
      <c r="B61" s="250"/>
      <c r="C61" s="250"/>
      <c r="D61" s="251"/>
      <c r="E61" s="86">
        <v>197</v>
      </c>
      <c r="F61" s="86">
        <v>1</v>
      </c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8</v>
      </c>
      <c r="F62" s="84">
        <v>5</v>
      </c>
      <c r="G62" s="84"/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531</v>
      </c>
      <c r="F63" s="84">
        <v>76</v>
      </c>
      <c r="G63" s="84">
        <v>8</v>
      </c>
      <c r="H63" s="84">
        <v>1</v>
      </c>
      <c r="I63" s="84">
        <v>1</v>
      </c>
    </row>
    <row r="64" spans="1:9" ht="13.5" customHeight="1" x14ac:dyDescent="0.2">
      <c r="A64" s="201" t="s">
        <v>108</v>
      </c>
      <c r="B64" s="201"/>
      <c r="C64" s="201"/>
      <c r="D64" s="201"/>
      <c r="E64" s="84">
        <v>381</v>
      </c>
      <c r="F64" s="84">
        <v>36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520</v>
      </c>
      <c r="G68" s="115">
        <v>2522163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258</v>
      </c>
      <c r="G69" s="117">
        <v>1710092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262</v>
      </c>
      <c r="G70" s="117">
        <v>812071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133</v>
      </c>
      <c r="G71" s="115">
        <v>81302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>
        <v>1</v>
      </c>
      <c r="G73" s="117">
        <v>8502</v>
      </c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&amp;R4&amp;C&amp;R4&amp;L2DE69D00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6.5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25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101.44927536231884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466.66666666666669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533.33333333333337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45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38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112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1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77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55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33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 t="s">
        <v>219</v>
      </c>
      <c r="D26" s="337"/>
    </row>
    <row r="27" spans="1:7" x14ac:dyDescent="0.2">
      <c r="A27" s="62" t="s">
        <v>101</v>
      </c>
      <c r="B27" s="83"/>
      <c r="C27" s="337" t="s">
        <v>220</v>
      </c>
      <c r="D27" s="337"/>
    </row>
    <row r="28" spans="1:7" ht="15.75" customHeight="1" x14ac:dyDescent="0.2"/>
    <row r="29" spans="1:7" ht="12.75" customHeight="1" x14ac:dyDescent="0.2">
      <c r="C29" s="340" t="s">
        <v>221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&amp;R5&amp;C&amp;R5&amp;L2DE69D00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2021-09-02T06:14:55Z</cp:lastPrinted>
  <dcterms:created xsi:type="dcterms:W3CDTF">2004-04-20T14:33:35Z</dcterms:created>
  <dcterms:modified xsi:type="dcterms:W3CDTF">2022-01-10T13:23:28Z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2DE69D00</vt:lpwstr>
  </property>
  <property fmtid="{D5CDD505-2E9C-101B-9397-08002B2CF9AE}" pid="9" name="Підрозділ">
    <vt:lpwstr>Тлумацький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