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D10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F46" i="15"/>
  <c r="D8" i="22"/>
  <c r="G15" i="15"/>
  <c r="H15" i="15"/>
  <c r="I15" i="15"/>
  <c r="I46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G45" i="15"/>
  <c r="G46" i="15"/>
  <c r="H45" i="15"/>
  <c r="J45" i="15"/>
  <c r="D7" i="22"/>
  <c r="K45" i="15"/>
  <c r="K46" i="15"/>
  <c r="E45" i="15"/>
  <c r="E46" i="15"/>
  <c r="H46" i="15"/>
  <c r="D9" i="22"/>
  <c r="L45" i="15"/>
  <c r="L46" i="15"/>
  <c r="J46" i="15"/>
  <c r="D3" i="22"/>
</calcChain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<sst xmlns="http://schemas.openxmlformats.org/spreadsheetml/2006/main" count="279" uniqueCount="211">
  <si>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</si>
  <si>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</si>
  <si>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</si>
  <si>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</si>
  <si>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</si>
  <si>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</si>
  <si>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</si>
  <si>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</si>
  <si>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</si>
  <si>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</si>
  <si>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</si>
  <si>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</si>
  <si>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</si>
  <si>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</si>
  <si>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</si>
  <si>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</si>
  <si>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</si>
  <si>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</si>
  <si>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</si>
  <si>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</si>
  <si>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</si>
  <si>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</si>
  <si>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</si>
  <si>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</si>
  <si>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</si>
  <si>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</si>
  <si>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</si>
  <si>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</si>
  <si>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</si>
  <si>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</si>
  <si>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</si>
  <si>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</si>
  <si>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</si>
  <si>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</si>
  <si>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</si>
  <si>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</si>
  <si>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</si>
  <si>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</si>
  <si>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</si>
  <si>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</si>
  <si>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</si>
  <si>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</si>
  <si>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</si>
  <si>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</si>
  <si>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</si>
  <si>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</si>
  <si>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</si>
  <si>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</si>
  <si>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</si>
  <si>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</si>
  <si>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</si>
  <si>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</si>
  <si>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</si>
  <si>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</si>
  <si>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</si>
  <si>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</si>
  <si>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</si>
  <si>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</si>
  <si>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</si>
  <si>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</si>
  <si>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</si>
  <si>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</si>
  <si>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</si>
  <si>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</si>
  <si>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</si>
  <si>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</si>
  <si>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</si>
  <si>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</si>
  <si>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</si>
  <si>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</si>
  <si>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</si>
  <si>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</si>
  <si>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</si>
  <si>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</si>
  <si>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</si>
  <si>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</si>
  <si>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</si>
  <si>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</si>
  <si>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</si>
  <si>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</si>
  <si>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</si>
  <si>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</si>
  <si>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</si>
  <si>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</si>
  <si>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</si>
  <si>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</si>
  <si>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</si>
  <si>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</si>
  <si>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</si>
  <si>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</si>
  <si>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</si>
  <si>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</si>
  <si>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</si>
  <si>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</si>
  <si>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</si>
  <si>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</si>
  <si>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</si>
  <si>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</si>
  <si>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</si>
  <si>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</si>
  <si>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</si>
  <si>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</si>
  <si>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</si>
  <si>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</si>
  <si>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</si>
  <si>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</si>
  <si>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</si>
  <si>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</si>
  <si>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</si>
  <si>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</si>
  <si>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</si>
  <si>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</si>
  <si>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</si>
  <si>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</si>
  <si>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</si>
  <si>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</si>
  <si>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</si>
  <si>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</si>
  <si>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</si>
  <si>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</si>
  <si>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</si>
  <si>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</si>
  <si>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</si>
  <si>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</si>
  <si>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</si>
  <si>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</si>
  <si>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</si>
  <si>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</si>
  <si>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</si>
  <si>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</si>
  <si>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</si>
  <si>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</si>
  <si>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</si>
  <si>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</si>
  <si>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</si>
  <si>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</si>
  <si>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</si>
  <si>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</si>
  <si>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</si>
  <si>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</si>
  <si>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</si>
  <si>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</si>
  <si>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</si>
  <si>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</si>
  <si>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</si>
  <si>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</si>
  <si>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</si>
  <si>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</si>
  <si>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</si>
  <si>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</si>
  <si>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</si>
  <si>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</si>
  <si>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</si>
  <si>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</si>
  <si>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</si>
  <si>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</si>
  <si>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</si>
  <si>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</si>
  <si>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</si>
  <si>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</si>
  <si>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</si>
  <si>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</si>
  <si>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</si>
  <si>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</si>
  <si>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</si>
  <si>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</si>
  <si>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</si>
  <si>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</si>
  <si>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</si>
  <si>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</si>
  <si>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</si>
  <si>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</si>
  <si>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</si>
  <si>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</si>
  <si>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</si>
  <si>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</si>
  <si>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</si>
  <si>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</si>
  <si>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</si>
  <si>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</si>
  <si>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</si>
  <si>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</si>
  <si>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</si>
  <si>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</si>
  <si>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</si>
  <si>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</si>
  <si>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</si>
  <si>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</si>
  <si>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</si>
  <si>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</si>
  <si>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</si>
  <si>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</si>
  <si>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</si>
  <si>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</si>
  <si>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</si>
  <si>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</si>
  <si>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</si>
  <si>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</si>
  <si>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</si>
  <si>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</si>
  <si>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</si>
  <si>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</si>
  <si>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Андрушівський районний суд Житомирської області</t>
  </si>
  <si>
    <t>13401.м. Андрушівка.Зазулінського 13</t>
  </si>
  <si>
    <t>Доручення судів України / іноземних судів</t>
  </si>
  <si>
    <t xml:space="preserve">Розглянуто справ судом присяжних </t>
  </si>
  <si>
    <t>В.В. Карповець</t>
  </si>
  <si>
    <t>О.М. Олійник</t>
  </si>
  <si>
    <t>(04136) 2-15-75</t>
  </si>
  <si>
    <t>inbox@an.zt.court.gov.ua</t>
  </si>
  <si>
    <t>3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</si>
</sst>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&amp;C&amp;LCC35E807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165</v>
      </c>
      <c r="F6" s="90">
        <v>68</v>
      </c>
      <c r="G6" s="90">
        <v>2</v>
      </c>
      <c r="H6" s="90">
        <v>58</v>
      </c>
      <c r="I6" s="90" t="s">
        <v>172</v>
      </c>
      <c r="J6" s="90">
        <v>107</v>
      </c>
      <c r="K6" s="91">
        <v>30</v>
      </c>
      <c r="L6" s="101">
        <f t="shared" ref="L6:L11" si="0">E6-F6</f>
        <v>97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161</v>
      </c>
      <c r="F7" s="90">
        <v>160</v>
      </c>
      <c r="G7" s="90"/>
      <c r="H7" s="90">
        <v>160</v>
      </c>
      <c r="I7" s="90">
        <v>142</v>
      </c>
      <c r="J7" s="90">
        <v>1</v>
      </c>
      <c r="K7" s="91"/>
      <c r="L7" s="101">
        <f t="shared" si="0"/>
        <v>1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47</v>
      </c>
      <c r="F9" s="90">
        <v>35</v>
      </c>
      <c r="G9" s="90"/>
      <c r="H9" s="90">
        <v>36</v>
      </c>
      <c r="I9" s="90">
        <v>27</v>
      </c>
      <c r="J9" s="90">
        <v>11</v>
      </c>
      <c r="K9" s="91"/>
      <c r="L9" s="101">
        <f t="shared" si="0"/>
        <v>12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>
        <v>3</v>
      </c>
      <c r="F10" s="90">
        <v>3</v>
      </c>
      <c r="G10" s="90"/>
      <c r="H10" s="90">
        <v>1</v>
      </c>
      <c r="I10" s="90"/>
      <c r="J10" s="90">
        <v>2</v>
      </c>
      <c r="K10" s="91"/>
      <c r="L10" s="101">
        <f t="shared" si="0"/>
        <v>0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>
        <v>4</v>
      </c>
      <c r="F12" s="90">
        <v>4</v>
      </c>
      <c r="G12" s="90"/>
      <c r="H12" s="90">
        <v>3</v>
      </c>
      <c r="I12" s="90">
        <v>2</v>
      </c>
      <c r="J12" s="90">
        <v>1</v>
      </c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380</v>
      </c>
      <c r="F15" s="104">
        <f t="shared" si="2"/>
        <v>270</v>
      </c>
      <c r="G15" s="104">
        <f t="shared" si="2"/>
        <v>2</v>
      </c>
      <c r="H15" s="104">
        <f t="shared" si="2"/>
        <v>258</v>
      </c>
      <c r="I15" s="104">
        <f t="shared" si="2"/>
        <v>171</v>
      </c>
      <c r="J15" s="104">
        <f t="shared" si="2"/>
        <v>122</v>
      </c>
      <c r="K15" s="104">
        <f t="shared" si="2"/>
        <v>30</v>
      </c>
      <c r="L15" s="101">
        <f t="shared" si="1"/>
        <v>110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14</v>
      </c>
      <c r="F16" s="92">
        <v>14</v>
      </c>
      <c r="G16" s="92"/>
      <c r="H16" s="92">
        <v>14</v>
      </c>
      <c r="I16" s="92">
        <v>8</v>
      </c>
      <c r="J16" s="92"/>
      <c r="K16" s="91"/>
      <c r="L16" s="101">
        <f t="shared" si="1"/>
        <v>0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12</v>
      </c>
      <c r="F17" s="92">
        <v>8</v>
      </c>
      <c r="G17" s="92"/>
      <c r="H17" s="92">
        <v>10</v>
      </c>
      <c r="I17" s="92">
        <v>10</v>
      </c>
      <c r="J17" s="92">
        <v>2</v>
      </c>
      <c r="K17" s="91"/>
      <c r="L17" s="101">
        <f t="shared" si="1"/>
        <v>4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>
        <v>2</v>
      </c>
      <c r="F20" s="91">
        <v>2</v>
      </c>
      <c r="G20" s="91"/>
      <c r="H20" s="91">
        <v>2</v>
      </c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20</v>
      </c>
      <c r="F24" s="91">
        <v>16</v>
      </c>
      <c r="G24" s="91"/>
      <c r="H24" s="91">
        <v>18</v>
      </c>
      <c r="I24" s="91">
        <v>10</v>
      </c>
      <c r="J24" s="91">
        <v>2</v>
      </c>
      <c r="K24" s="91"/>
      <c r="L24" s="101">
        <f t="shared" si="3"/>
        <v>4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39</v>
      </c>
      <c r="F25" s="91">
        <v>34</v>
      </c>
      <c r="G25" s="91"/>
      <c r="H25" s="91">
        <v>35</v>
      </c>
      <c r="I25" s="91">
        <v>28</v>
      </c>
      <c r="J25" s="91">
        <v>4</v>
      </c>
      <c r="K25" s="91"/>
      <c r="L25" s="101">
        <f t="shared" si="3"/>
        <v>5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239</v>
      </c>
      <c r="F27" s="91">
        <v>224</v>
      </c>
      <c r="G27" s="91"/>
      <c r="H27" s="91">
        <v>216</v>
      </c>
      <c r="I27" s="91">
        <v>193</v>
      </c>
      <c r="J27" s="91">
        <v>23</v>
      </c>
      <c r="K27" s="91"/>
      <c r="L27" s="101">
        <f t="shared" si="3"/>
        <v>15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329</v>
      </c>
      <c r="F28" s="91">
        <v>196</v>
      </c>
      <c r="G28" s="91">
        <v>1</v>
      </c>
      <c r="H28" s="91">
        <v>229</v>
      </c>
      <c r="I28" s="91">
        <v>211</v>
      </c>
      <c r="J28" s="91">
        <v>100</v>
      </c>
      <c r="K28" s="91"/>
      <c r="L28" s="101">
        <f t="shared" si="3"/>
        <v>133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21</v>
      </c>
      <c r="F29" s="91">
        <v>20</v>
      </c>
      <c r="G29" s="91"/>
      <c r="H29" s="91">
        <v>20</v>
      </c>
      <c r="I29" s="91">
        <v>16</v>
      </c>
      <c r="J29" s="91">
        <v>1</v>
      </c>
      <c r="K29" s="91"/>
      <c r="L29" s="101">
        <f t="shared" si="3"/>
        <v>1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19</v>
      </c>
      <c r="F30" s="91">
        <v>16</v>
      </c>
      <c r="G30" s="91"/>
      <c r="H30" s="91">
        <v>12</v>
      </c>
      <c r="I30" s="91">
        <v>12</v>
      </c>
      <c r="J30" s="91">
        <v>7</v>
      </c>
      <c r="K30" s="91"/>
      <c r="L30" s="101">
        <f t="shared" si="3"/>
        <v>3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2</v>
      </c>
      <c r="F31" s="91"/>
      <c r="G31" s="91"/>
      <c r="H31" s="91">
        <v>1</v>
      </c>
      <c r="I31" s="91">
        <v>1</v>
      </c>
      <c r="J31" s="91">
        <v>1</v>
      </c>
      <c r="K31" s="91"/>
      <c r="L31" s="101">
        <f t="shared" si="3"/>
        <v>2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3</v>
      </c>
      <c r="F35" s="91"/>
      <c r="G35" s="91"/>
      <c r="H35" s="91">
        <v>3</v>
      </c>
      <c r="I35" s="91"/>
      <c r="J35" s="91"/>
      <c r="K35" s="91"/>
      <c r="L35" s="101">
        <f t="shared" ref="L35:L43" si="4">E35-F35</f>
        <v>3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7</v>
      </c>
      <c r="F36" s="91">
        <v>6</v>
      </c>
      <c r="G36" s="91"/>
      <c r="H36" s="91">
        <v>6</v>
      </c>
      <c r="I36" s="91">
        <v>5</v>
      </c>
      <c r="J36" s="91">
        <v>1</v>
      </c>
      <c r="K36" s="91"/>
      <c r="L36" s="101">
        <f t="shared" si="4"/>
        <v>1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452</v>
      </c>
      <c r="F40" s="91">
        <v>300</v>
      </c>
      <c r="G40" s="91">
        <v>1</v>
      </c>
      <c r="H40" s="91">
        <v>315</v>
      </c>
      <c r="I40" s="91">
        <v>257</v>
      </c>
      <c r="J40" s="91">
        <v>137</v>
      </c>
      <c r="K40" s="91"/>
      <c r="L40" s="101">
        <f t="shared" si="4"/>
        <v>152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290</v>
      </c>
      <c r="F41" s="91">
        <v>269</v>
      </c>
      <c r="G41" s="91"/>
      <c r="H41" s="91">
        <v>266</v>
      </c>
      <c r="I41" s="91" t="s">
        <v>172</v>
      </c>
      <c r="J41" s="91">
        <v>24</v>
      </c>
      <c r="K41" s="91"/>
      <c r="L41" s="101">
        <f t="shared" si="4"/>
        <v>21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1</v>
      </c>
      <c r="F42" s="91"/>
      <c r="G42" s="91"/>
      <c r="H42" s="91">
        <v>1</v>
      </c>
      <c r="I42" s="91" t="s">
        <v>172</v>
      </c>
      <c r="J42" s="91"/>
      <c r="K42" s="91"/>
      <c r="L42" s="101">
        <f t="shared" si="4"/>
        <v>1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7</v>
      </c>
      <c r="F43" s="91">
        <v>4</v>
      </c>
      <c r="G43" s="91"/>
      <c r="H43" s="91">
        <v>4</v>
      </c>
      <c r="I43" s="91">
        <v>3</v>
      </c>
      <c r="J43" s="91">
        <v>3</v>
      </c>
      <c r="K43" s="91"/>
      <c r="L43" s="101">
        <f t="shared" si="4"/>
        <v>3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297</v>
      </c>
      <c r="F45" s="91">
        <f t="shared" ref="F45:K45" si="5">F41+F43+F44</f>
        <v>273</v>
      </c>
      <c r="G45" s="91">
        <f t="shared" si="5"/>
        <v>0</v>
      </c>
      <c r="H45" s="91">
        <f t="shared" si="5"/>
        <v>270</v>
      </c>
      <c r="I45" s="91">
        <f>I43+I44</f>
        <v>3</v>
      </c>
      <c r="J45" s="91">
        <f t="shared" si="5"/>
        <v>27</v>
      </c>
      <c r="K45" s="91">
        <f t="shared" si="5"/>
        <v>0</v>
      </c>
      <c r="L45" s="101">
        <f>E45-F45</f>
        <v>24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1149</v>
      </c>
      <c r="F46" s="91">
        <f t="shared" ref="F46:K46" si="6">F15+F24+F40+F45</f>
        <v>859</v>
      </c>
      <c r="G46" s="91">
        <f t="shared" si="6"/>
        <v>3</v>
      </c>
      <c r="H46" s="91">
        <f t="shared" si="6"/>
        <v>861</v>
      </c>
      <c r="I46" s="91">
        <f t="shared" si="6"/>
        <v>441</v>
      </c>
      <c r="J46" s="91">
        <f t="shared" si="6"/>
        <v>288</v>
      </c>
      <c r="K46" s="91">
        <f t="shared" si="6"/>
        <v>30</v>
      </c>
      <c r="L46" s="101">
        <f>E46-F46</f>
        <v>290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Андрушівський районний суд Житомирської області, 
Початок періоду: 01.01.2020, Кінець періоду: 30.06.2020&amp;LCC35E807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3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2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103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/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27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13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17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5</v>
      </c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>
        <v>5</v>
      </c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13</v>
      </c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110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>
        <v>2</v>
      </c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>
        <v>1</v>
      </c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5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41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>
        <v>5</v>
      </c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396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32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14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/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/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38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11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3</v>
      </c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8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>
        <v>1</v>
      </c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9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2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>
        <v>1</v>
      </c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Андрушівський районний суд Житомирської області, 
Початок періоду: 01.01.2020, Кінець періоду: 30.06.2020&amp;LCC35E807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58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44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14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14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1</v>
      </c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1</v>
      </c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3</v>
      </c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122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15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1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/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20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5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1</v>
      </c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71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344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108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5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6601061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3312415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3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3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42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4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4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4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223</v>
      </c>
      <c r="F55" s="96">
        <v>27</v>
      </c>
      <c r="G55" s="96">
        <v>7</v>
      </c>
      <c r="H55" s="96">
        <v>1</v>
      </c>
      <c r="I55" s="96"/>
    </row>
    <row r="56" spans="1:9" ht="13.5" customHeight="1" x14ac:dyDescent="0.2">
      <c r="A56" s="273" t="s">
        <v>31</v>
      </c>
      <c r="B56" s="273"/>
      <c r="C56" s="273"/>
      <c r="D56" s="273"/>
      <c r="E56" s="96">
        <v>16</v>
      </c>
      <c r="F56" s="96">
        <v>2</v>
      </c>
      <c r="G56" s="96"/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227</v>
      </c>
      <c r="F57" s="96">
        <v>85</v>
      </c>
      <c r="G57" s="96">
        <v>2</v>
      </c>
      <c r="H57" s="96">
        <v>1</v>
      </c>
      <c r="I57" s="96"/>
    </row>
    <row r="58" spans="1:9" ht="13.5" customHeight="1" x14ac:dyDescent="0.2">
      <c r="A58" s="193" t="s">
        <v>111</v>
      </c>
      <c r="B58" s="193"/>
      <c r="C58" s="193"/>
      <c r="D58" s="193"/>
      <c r="E58" s="96">
        <v>265</v>
      </c>
      <c r="F58" s="96">
        <v>5</v>
      </c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344</v>
      </c>
      <c r="G62" s="118">
        <v>1927342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150</v>
      </c>
      <c r="G63" s="119">
        <v>1188756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194</v>
      </c>
      <c r="G64" s="119">
        <v>738586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103</v>
      </c>
      <c r="G65" s="120">
        <v>132330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Андрушівський районний суд Житомирської області, 
Початок періоду: 01.01.2020, Кінець періоду: 30.06.2020&amp;LCC35E807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10.416666666666666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24.590163934426229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100.23282887077998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215.25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287.25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49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43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46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77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20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 t="s">
        <v>208</v>
      </c>
      <c r="D23" s="315"/>
    </row>
    <row r="24" spans="1:4" x14ac:dyDescent="0.2">
      <c r="A24" s="69" t="s">
        <v>103</v>
      </c>
      <c r="B24" s="88"/>
      <c r="C24" s="246"/>
      <c r="D24" s="246"/>
    </row>
    <row r="25" spans="1:4" x14ac:dyDescent="0.2">
      <c r="A25" s="68" t="s">
        <v>104</v>
      </c>
      <c r="B25" s="89"/>
      <c r="C25" s="246" t="s">
        <v>209</v>
      </c>
      <c r="D25" s="246"/>
    </row>
    <row r="26" spans="1:4" ht="15.75" customHeight="1" x14ac:dyDescent="0.2"/>
    <row r="27" spans="1:4" ht="12.75" customHeight="1" x14ac:dyDescent="0.2">
      <c r="C27" s="312" t="s">
        <v>210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Андрушівський районний суд Житомирської області, 
Початок періоду: 01.01.2020, Кінець періоду: 30.06.2020&amp;LCC35E807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2018-03-28T07:45:37Z</cp:lastPrinted>
  <dcterms:created xsi:type="dcterms:W3CDTF">2004-04-20T14:33:35Z</dcterms:created>
  <dcterms:modified xsi:type="dcterms:W3CDTF">2020-07-15T08:37:56Z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1-мзс_00272_2.2020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CC35E807</vt:lpwstr>
  </property>
  <property fmtid="{D5CDD505-2E9C-101B-9397-08002B2CF9AE}" pid="9" name="Підрозділ">
    <vt:lpwstr>Андрушівський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