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Звіти 2018 рік\"/>
    </mc:Choice>
  </mc:AlternateContent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F42" i="15"/>
  <c r="D8" i="22"/>
  <c r="G14" i="15"/>
  <c r="H14" i="15"/>
  <c r="I14" i="15"/>
  <c r="J14" i="15"/>
  <c r="D4" i="22"/>
  <c r="K14" i="15"/>
  <c r="K42" i="15"/>
  <c r="D3" i="22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I42" i="15"/>
  <c r="E41" i="15"/>
  <c r="L41" i="15"/>
  <c r="F41" i="15"/>
  <c r="G41" i="15"/>
  <c r="G42" i="15"/>
  <c r="H41" i="15"/>
  <c r="I41" i="15"/>
  <c r="J41" i="15"/>
  <c r="K41" i="15"/>
  <c r="D7" i="22"/>
  <c r="J42" i="15"/>
  <c r="E42" i="15"/>
  <c r="L42" i="15"/>
  <c r="D10" i="22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<sst xmlns="http://schemas.openxmlformats.org/spreadsheetml/2006/main" count="269" uniqueCount="201">
  <si>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</si>
  <si>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</si>
  <si>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</si>
  <si>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</si>
  <si>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</si>
  <si>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</si>
  <si>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</si>
  <si>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</si>
  <si>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</si>
  <si>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</si>
  <si>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</si>
  <si>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</si>
  <si>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</si>
  <si>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</si>
  <si>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</si>
  <si>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</si>
  <si>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</si>
  <si>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</si>
  <si>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</si>
  <si>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</si>
  <si>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</si>
  <si>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</si>
  <si>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</si>
  <si>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</si>
  <si>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</si>
  <si>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</si>
  <si>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</si>
  <si>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</si>
  <si>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</si>
  <si>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</si>
  <si>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</si>
  <si>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</si>
  <si>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</si>
  <si>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</si>
  <si>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</si>
  <si>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</si>
  <si>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</si>
  <si>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</si>
  <si>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</si>
  <si>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</si>
  <si>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</si>
  <si>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</si>
  <si>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</si>
  <si>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</si>
  <si>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</si>
  <si>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</si>
  <si>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</si>
  <si>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</si>
  <si>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</si>
  <si>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</si>
  <si>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</si>
  <si>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</si>
  <si>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</si>
  <si>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</si>
  <si>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</si>
  <si>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</si>
  <si>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</si>
  <si>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</si>
  <si>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</si>
  <si>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</si>
  <si>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</si>
  <si>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</si>
  <si>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</si>
  <si>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</si>
  <si>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</si>
  <si>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</si>
  <si>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</si>
  <si>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</si>
  <si>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</si>
  <si>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</si>
  <si>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</si>
  <si>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</si>
  <si>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</si>
  <si>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</si>
  <si>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</si>
  <si>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</si>
  <si>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</si>
  <si>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</si>
  <si>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</si>
  <si>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</si>
  <si>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</si>
  <si>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</si>
  <si>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</si>
  <si>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</si>
  <si>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</si>
  <si>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</si>
  <si>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</si>
  <si>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</si>
  <si>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</si>
  <si>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</si>
  <si>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</si>
  <si>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</si>
  <si>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</si>
  <si>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</si>
  <si>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</si>
  <si>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</si>
  <si>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</si>
  <si>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</si>
  <si>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</si>
  <si>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</si>
  <si>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</si>
  <si>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</si>
  <si>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</si>
  <si>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</si>
  <si>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</si>
  <si>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</si>
  <si>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</si>
  <si>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</si>
  <si>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</si>
  <si>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</si>
  <si>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</si>
  <si>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</si>
  <si>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</si>
  <si>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</si>
  <si>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</si>
  <si>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</si>
  <si>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</si>
  <si>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</si>
  <si>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</si>
  <si>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</si>
  <si>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</si>
  <si>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</si>
  <si>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</si>
  <si>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</si>
  <si>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</si>
  <si>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</si>
  <si>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</si>
  <si>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</si>
  <si>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</si>
  <si>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</si>
  <si>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</si>
  <si>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</si>
  <si>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</si>
  <si>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</si>
  <si>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</si>
  <si>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</si>
  <si>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</si>
  <si>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</si>
  <si>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</si>
  <si>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</si>
  <si>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</si>
  <si>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</si>
  <si>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</si>
  <si>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</si>
  <si>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</si>
  <si>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</si>
  <si>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</si>
  <si>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</si>
  <si>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</si>
  <si>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</si>
  <si>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</si>
  <si>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</si>
  <si>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</si>
  <si>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</si>
  <si>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</si>
  <si>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</si>
  <si>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</si>
  <si>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</si>
  <si>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</si>
  <si>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</si>
  <si>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</si>
  <si>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</si>
  <si>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</si>
  <si>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</si>
  <si>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</si>
  <si>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</si>
  <si>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</si>
  <si>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</si>
  <si>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</si>
  <si>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</si>
  <si>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</si>
  <si>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</si>
  <si>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</si>
  <si>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</si>
  <si>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</si>
  <si>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</si>
  <si>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</si>
  <si>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</si>
  <si>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</si>
  <si>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</si>
  <si>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</si>
  <si>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</si>
  <si>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</si>
  <si>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</si>
  <si>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</si>
  <si>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</si>
  <si>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</si>
  <si>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</si>
  <si>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</si>
  <si>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</si>
  <si>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</si>
  <si>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</si>
  <si>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</si>
  <si>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</si>
  <si>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</si>
  <si>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</si>
  <si>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 xml:space="preserve">   Л.Л. Левченко. Т.І.Світлична. І.Г.Шабельник. Ю.В.Рязанець</t>
  </si>
  <si>
    <t>(0542)600-796</t>
  </si>
  <si>
    <t>(0542) 600-799</t>
  </si>
  <si>
    <t>inbox@zr.su.court.gov.ua</t>
  </si>
  <si>
    <t>18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</si>
</sst>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&amp;C&amp;L148E3684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673</v>
      </c>
      <c r="F6" s="90">
        <v>430</v>
      </c>
      <c r="G6" s="90">
        <v>14</v>
      </c>
      <c r="H6" s="90">
        <v>336</v>
      </c>
      <c r="I6" s="90" t="s">
        <v>180</v>
      </c>
      <c r="J6" s="90">
        <v>337</v>
      </c>
      <c r="K6" s="91">
        <v>100</v>
      </c>
      <c r="L6" s="101">
        <f t="shared" ref="L6:L42" si="0">E6-F6</f>
        <v>243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5720</v>
      </c>
      <c r="F7" s="90">
        <v>5551</v>
      </c>
      <c r="G7" s="90">
        <v>5</v>
      </c>
      <c r="H7" s="90">
        <v>5519</v>
      </c>
      <c r="I7" s="90">
        <v>4228</v>
      </c>
      <c r="J7" s="90">
        <v>201</v>
      </c>
      <c r="K7" s="91"/>
      <c r="L7" s="101">
        <f t="shared" si="0"/>
        <v>169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>
        <v>13</v>
      </c>
      <c r="F8" s="90">
        <v>13</v>
      </c>
      <c r="G8" s="90"/>
      <c r="H8" s="90">
        <v>12</v>
      </c>
      <c r="I8" s="90">
        <v>11</v>
      </c>
      <c r="J8" s="90">
        <v>1</v>
      </c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194</v>
      </c>
      <c r="F9" s="90">
        <v>176</v>
      </c>
      <c r="G9" s="90">
        <v>3</v>
      </c>
      <c r="H9" s="90">
        <v>173</v>
      </c>
      <c r="I9" s="90">
        <v>79</v>
      </c>
      <c r="J9" s="90">
        <v>21</v>
      </c>
      <c r="K9" s="91"/>
      <c r="L9" s="101">
        <f t="shared" si="0"/>
        <v>18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>
        <v>14</v>
      </c>
      <c r="F10" s="90">
        <v>12</v>
      </c>
      <c r="G10" s="90">
        <v>1</v>
      </c>
      <c r="H10" s="90">
        <v>12</v>
      </c>
      <c r="I10" s="90"/>
      <c r="J10" s="90">
        <v>2</v>
      </c>
      <c r="K10" s="91"/>
      <c r="L10" s="101">
        <f t="shared" si="0"/>
        <v>2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12</v>
      </c>
      <c r="F12" s="90">
        <v>1</v>
      </c>
      <c r="G12" s="90"/>
      <c r="H12" s="90">
        <v>2</v>
      </c>
      <c r="I12" s="90">
        <v>1</v>
      </c>
      <c r="J12" s="90">
        <v>10</v>
      </c>
      <c r="K12" s="91">
        <v>1</v>
      </c>
      <c r="L12" s="101">
        <f t="shared" si="0"/>
        <v>11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6626</v>
      </c>
      <c r="F14" s="105">
        <f t="shared" si="1"/>
        <v>6183</v>
      </c>
      <c r="G14" s="105">
        <f t="shared" si="1"/>
        <v>23</v>
      </c>
      <c r="H14" s="105">
        <f t="shared" si="1"/>
        <v>6054</v>
      </c>
      <c r="I14" s="105">
        <f t="shared" si="1"/>
        <v>4319</v>
      </c>
      <c r="J14" s="105">
        <f t="shared" si="1"/>
        <v>572</v>
      </c>
      <c r="K14" s="105">
        <f t="shared" si="1"/>
        <v>101</v>
      </c>
      <c r="L14" s="101">
        <f t="shared" si="0"/>
        <v>443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382</v>
      </c>
      <c r="F15" s="92">
        <v>351</v>
      </c>
      <c r="G15" s="92">
        <v>7</v>
      </c>
      <c r="H15" s="92">
        <v>372</v>
      </c>
      <c r="I15" s="92">
        <v>262</v>
      </c>
      <c r="J15" s="92">
        <v>10</v>
      </c>
      <c r="K15" s="91"/>
      <c r="L15" s="101">
        <f t="shared" si="0"/>
        <v>31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420</v>
      </c>
      <c r="F16" s="92">
        <v>266</v>
      </c>
      <c r="G16" s="92">
        <v>11</v>
      </c>
      <c r="H16" s="92">
        <v>356</v>
      </c>
      <c r="I16" s="92">
        <v>277</v>
      </c>
      <c r="J16" s="92">
        <v>64</v>
      </c>
      <c r="K16" s="91">
        <v>13</v>
      </c>
      <c r="L16" s="101">
        <f t="shared" si="0"/>
        <v>154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>
        <v>12</v>
      </c>
      <c r="F17" s="92">
        <v>12</v>
      </c>
      <c r="G17" s="92"/>
      <c r="H17" s="92">
        <v>12</v>
      </c>
      <c r="I17" s="92">
        <v>6</v>
      </c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94</v>
      </c>
      <c r="F18" s="91">
        <v>86</v>
      </c>
      <c r="G18" s="91"/>
      <c r="H18" s="91">
        <v>78</v>
      </c>
      <c r="I18" s="91">
        <v>53</v>
      </c>
      <c r="J18" s="91">
        <v>16</v>
      </c>
      <c r="K18" s="91">
        <v>2</v>
      </c>
      <c r="L18" s="101">
        <f t="shared" si="0"/>
        <v>8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 t="shared" si="0"/>
        <v>1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647</v>
      </c>
      <c r="F22" s="91">
        <v>468</v>
      </c>
      <c r="G22" s="91">
        <v>12</v>
      </c>
      <c r="H22" s="91">
        <v>557</v>
      </c>
      <c r="I22" s="91">
        <v>336</v>
      </c>
      <c r="J22" s="91">
        <v>90</v>
      </c>
      <c r="K22" s="91">
        <v>15</v>
      </c>
      <c r="L22" s="101">
        <f t="shared" si="0"/>
        <v>179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1088</v>
      </c>
      <c r="F23" s="91">
        <v>1081</v>
      </c>
      <c r="G23" s="91"/>
      <c r="H23" s="91">
        <v>1065</v>
      </c>
      <c r="I23" s="91">
        <v>907</v>
      </c>
      <c r="J23" s="91">
        <v>23</v>
      </c>
      <c r="K23" s="91"/>
      <c r="L23" s="101">
        <f t="shared" si="0"/>
        <v>7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13</v>
      </c>
      <c r="F24" s="91">
        <v>13</v>
      </c>
      <c r="G24" s="91"/>
      <c r="H24" s="91">
        <v>13</v>
      </c>
      <c r="I24" s="91">
        <v>6</v>
      </c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2554</v>
      </c>
      <c r="F25" s="91">
        <v>2485</v>
      </c>
      <c r="G25" s="91">
        <v>4</v>
      </c>
      <c r="H25" s="91">
        <v>2450</v>
      </c>
      <c r="I25" s="91">
        <v>2025</v>
      </c>
      <c r="J25" s="91">
        <v>104</v>
      </c>
      <c r="K25" s="91"/>
      <c r="L25" s="101">
        <f t="shared" si="0"/>
        <v>69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2902</v>
      </c>
      <c r="F26" s="91">
        <v>2078</v>
      </c>
      <c r="G26" s="91">
        <v>42</v>
      </c>
      <c r="H26" s="91">
        <v>1787</v>
      </c>
      <c r="I26" s="91">
        <v>1439</v>
      </c>
      <c r="J26" s="91">
        <v>1115</v>
      </c>
      <c r="K26" s="91">
        <v>85</v>
      </c>
      <c r="L26" s="101">
        <f t="shared" si="0"/>
        <v>824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261</v>
      </c>
      <c r="F27" s="91">
        <v>258</v>
      </c>
      <c r="G27" s="91"/>
      <c r="H27" s="91">
        <v>253</v>
      </c>
      <c r="I27" s="91">
        <v>216</v>
      </c>
      <c r="J27" s="91">
        <v>8</v>
      </c>
      <c r="K27" s="91"/>
      <c r="L27" s="101">
        <f t="shared" si="0"/>
        <v>3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270</v>
      </c>
      <c r="F28" s="91">
        <v>216</v>
      </c>
      <c r="G28" s="91"/>
      <c r="H28" s="91">
        <v>212</v>
      </c>
      <c r="I28" s="91">
        <v>202</v>
      </c>
      <c r="J28" s="91">
        <v>58</v>
      </c>
      <c r="K28" s="91">
        <v>2</v>
      </c>
      <c r="L28" s="101">
        <f t="shared" si="0"/>
        <v>54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72</v>
      </c>
      <c r="F29" s="91">
        <v>59</v>
      </c>
      <c r="G29" s="91"/>
      <c r="H29" s="91">
        <v>50</v>
      </c>
      <c r="I29" s="91">
        <v>29</v>
      </c>
      <c r="J29" s="91">
        <v>22</v>
      </c>
      <c r="K29" s="91"/>
      <c r="L29" s="101">
        <f t="shared" si="0"/>
        <v>13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11</v>
      </c>
      <c r="F30" s="91">
        <v>7</v>
      </c>
      <c r="G30" s="91"/>
      <c r="H30" s="91">
        <v>10</v>
      </c>
      <c r="I30" s="91"/>
      <c r="J30" s="91">
        <v>1</v>
      </c>
      <c r="K30" s="91"/>
      <c r="L30" s="101">
        <f t="shared" si="0"/>
        <v>4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67</v>
      </c>
      <c r="F32" s="91">
        <v>46</v>
      </c>
      <c r="G32" s="91">
        <v>1</v>
      </c>
      <c r="H32" s="91">
        <v>55</v>
      </c>
      <c r="I32" s="91">
        <v>20</v>
      </c>
      <c r="J32" s="91">
        <v>12</v>
      </c>
      <c r="K32" s="91">
        <v>1</v>
      </c>
      <c r="L32" s="101">
        <f t="shared" si="0"/>
        <v>21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361</v>
      </c>
      <c r="F33" s="91">
        <v>346</v>
      </c>
      <c r="G33" s="91"/>
      <c r="H33" s="91">
        <v>319</v>
      </c>
      <c r="I33" s="91">
        <v>202</v>
      </c>
      <c r="J33" s="91">
        <v>42</v>
      </c>
      <c r="K33" s="91">
        <v>2</v>
      </c>
      <c r="L33" s="101">
        <f t="shared" si="0"/>
        <v>15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>
        <v>6</v>
      </c>
      <c r="F34" s="91">
        <v>5</v>
      </c>
      <c r="G34" s="91"/>
      <c r="H34" s="91">
        <v>3</v>
      </c>
      <c r="I34" s="91">
        <v>2</v>
      </c>
      <c r="J34" s="91">
        <v>3</v>
      </c>
      <c r="K34" s="91"/>
      <c r="L34" s="101">
        <f t="shared" si="0"/>
        <v>1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>
        <v>18</v>
      </c>
      <c r="F35" s="91">
        <v>16</v>
      </c>
      <c r="G35" s="91"/>
      <c r="H35" s="91">
        <v>17</v>
      </c>
      <c r="I35" s="91">
        <v>5</v>
      </c>
      <c r="J35" s="91">
        <v>1</v>
      </c>
      <c r="K35" s="91"/>
      <c r="L35" s="101">
        <f t="shared" si="0"/>
        <v>2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5383</v>
      </c>
      <c r="F37" s="91">
        <v>4419</v>
      </c>
      <c r="G37" s="91">
        <v>44</v>
      </c>
      <c r="H37" s="91">
        <v>3994</v>
      </c>
      <c r="I37" s="91">
        <v>2812</v>
      </c>
      <c r="J37" s="91">
        <v>1389</v>
      </c>
      <c r="K37" s="91">
        <v>90</v>
      </c>
      <c r="L37" s="101">
        <f t="shared" si="0"/>
        <v>964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2098</v>
      </c>
      <c r="F38" s="91">
        <v>1994</v>
      </c>
      <c r="G38" s="91"/>
      <c r="H38" s="91">
        <v>1977</v>
      </c>
      <c r="I38" s="91" t="s">
        <v>180</v>
      </c>
      <c r="J38" s="91">
        <v>121</v>
      </c>
      <c r="K38" s="91"/>
      <c r="L38" s="101">
        <f t="shared" si="0"/>
        <v>104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50</v>
      </c>
      <c r="F39" s="91">
        <v>46</v>
      </c>
      <c r="G39" s="91"/>
      <c r="H39" s="91">
        <v>46</v>
      </c>
      <c r="I39" s="91" t="s">
        <v>180</v>
      </c>
      <c r="J39" s="91">
        <v>4</v>
      </c>
      <c r="K39" s="91"/>
      <c r="L39" s="101">
        <f t="shared" si="0"/>
        <v>4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17</v>
      </c>
      <c r="F40" s="91">
        <v>16</v>
      </c>
      <c r="G40" s="91"/>
      <c r="H40" s="91">
        <v>16</v>
      </c>
      <c r="I40" s="91">
        <v>10</v>
      </c>
      <c r="J40" s="91">
        <v>1</v>
      </c>
      <c r="K40" s="91"/>
      <c r="L40" s="101">
        <f t="shared" si="0"/>
        <v>1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2115</v>
      </c>
      <c r="F41" s="91">
        <f t="shared" ref="F41:K41" si="2">F38+F40</f>
        <v>2010</v>
      </c>
      <c r="G41" s="91">
        <f t="shared" si="2"/>
        <v>0</v>
      </c>
      <c r="H41" s="91">
        <f t="shared" si="2"/>
        <v>1993</v>
      </c>
      <c r="I41" s="91">
        <f>I40</f>
        <v>10</v>
      </c>
      <c r="J41" s="91">
        <f t="shared" si="2"/>
        <v>122</v>
      </c>
      <c r="K41" s="91">
        <f t="shared" si="2"/>
        <v>0</v>
      </c>
      <c r="L41" s="101">
        <f t="shared" si="0"/>
        <v>105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14771</v>
      </c>
      <c r="F42" s="91">
        <f t="shared" ref="F42:K42" si="3">F14+F22+F37+F41</f>
        <v>13080</v>
      </c>
      <c r="G42" s="91">
        <f t="shared" si="3"/>
        <v>79</v>
      </c>
      <c r="H42" s="91">
        <f t="shared" si="3"/>
        <v>12598</v>
      </c>
      <c r="I42" s="91">
        <f t="shared" si="3"/>
        <v>7477</v>
      </c>
      <c r="J42" s="91">
        <f t="shared" si="3"/>
        <v>2173</v>
      </c>
      <c r="K42" s="91">
        <f t="shared" si="3"/>
        <v>206</v>
      </c>
      <c r="L42" s="101">
        <f t="shared" si="0"/>
        <v>1691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Зарічний районний суд м.Суми, 
Початок періоду: 01.01.2018, Кінець періоду: 31.12.2018&amp;L148E3684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48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39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299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3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63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72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64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37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9</v>
      </c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>
        <v>9</v>
      </c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485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>
        <v>40</v>
      </c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>
        <v>20</v>
      </c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183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196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>
        <v>28</v>
      </c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2998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202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90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>
        <v>72</v>
      </c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>
        <v>30</v>
      </c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>
        <v>9</v>
      </c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>
        <v>16</v>
      </c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22</v>
      </c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4</v>
      </c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>
        <v>14</v>
      </c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550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80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24</v>
      </c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56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>
        <v>1</v>
      </c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182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82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>
        <v>8</v>
      </c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1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>
        <v>1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Зарічний районний суд м.Суми, 
Початок періоду: 01.01.2018, Кінець періоду: 31.12.2018&amp;L148E3684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337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253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57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72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2</v>
      </c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7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34</v>
      </c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6</v>
      </c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7</v>
      </c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>
        <v>2</v>
      </c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26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2059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30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2</v>
      </c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5</v>
      </c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27</v>
      </c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198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547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100</v>
      </c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>
        <v>232555</v>
      </c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>
        <v>45719</v>
      </c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9</v>
      </c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145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32</v>
      </c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599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3198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2185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40730765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47723368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>
        <v>10</v>
      </c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44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8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605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104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3894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51045620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481889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15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11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5601</v>
      </c>
      <c r="F58" s="96">
        <v>397</v>
      </c>
      <c r="G58" s="96">
        <v>40</v>
      </c>
      <c r="H58" s="96">
        <v>11</v>
      </c>
      <c r="I58" s="96">
        <v>5</v>
      </c>
    </row>
    <row r="59" spans="1:9" ht="13.5" customHeight="1" x14ac:dyDescent="0.2">
      <c r="A59" s="258" t="s">
        <v>31</v>
      </c>
      <c r="B59" s="258"/>
      <c r="C59" s="258"/>
      <c r="D59" s="258"/>
      <c r="E59" s="96">
        <v>423</v>
      </c>
      <c r="F59" s="96">
        <v>123</v>
      </c>
      <c r="G59" s="96">
        <v>10</v>
      </c>
      <c r="H59" s="96">
        <v>1</v>
      </c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2688</v>
      </c>
      <c r="F60" s="96">
        <v>1167</v>
      </c>
      <c r="G60" s="96">
        <v>120</v>
      </c>
      <c r="H60" s="96">
        <v>18</v>
      </c>
      <c r="I60" s="96">
        <v>1</v>
      </c>
    </row>
    <row r="61" spans="1:9" ht="13.5" customHeight="1" x14ac:dyDescent="0.2">
      <c r="A61" s="190" t="s">
        <v>115</v>
      </c>
      <c r="B61" s="190"/>
      <c r="C61" s="190"/>
      <c r="D61" s="190"/>
      <c r="E61" s="96">
        <v>1939</v>
      </c>
      <c r="F61" s="96">
        <v>54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Зарічний районний суд м.Суми, 
Початок періоду: 01.01.2018, Кінець періоду: 31.12.2018&amp;L148E3684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9.4799815922687533E-2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0.17657342657342656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0.16666666666666666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6.4794816414686832E-2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0.96314984709480123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1145.2727272727273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1342.8181818181818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46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24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73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87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22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198</v>
      </c>
      <c r="D24" s="303"/>
    </row>
    <row r="25" spans="1:4" x14ac:dyDescent="0.2">
      <c r="A25" s="68" t="s">
        <v>108</v>
      </c>
      <c r="B25" s="89"/>
      <c r="C25" s="303" t="s">
        <v>199</v>
      </c>
      <c r="D25" s="303"/>
    </row>
    <row r="26" spans="1:4" ht="15.75" customHeight="1" x14ac:dyDescent="0.2"/>
    <row r="27" spans="1:4" ht="12.75" customHeight="1" x14ac:dyDescent="0.2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Зарічний районний суд м.Суми, 
Початок періоду: 01.01.2018, Кінець періоду: 31.12.2018&amp;L148E3684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2019-02-12T06:46:11Z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148E3684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