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<sst xmlns="http://schemas.openxmlformats.org/spreadsheetml/2006/main" count="280" uniqueCount="212">
  <si>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</si>
  <si>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</si>
  <si>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</si>
  <si>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</si>
  <si>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</si>
  <si>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</si>
  <si>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</si>
  <si>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</si>
  <si>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</si>
  <si>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</si>
  <si>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</si>
  <si>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</si>
  <si>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</si>
  <si>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</si>
  <si>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</si>
  <si>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</si>
  <si>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</si>
  <si>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</si>
  <si>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</si>
  <si>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</si>
  <si>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</si>
  <si>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</si>
  <si>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</si>
  <si>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</si>
  <si>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</si>
  <si>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</si>
  <si>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</si>
  <si>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</si>
  <si>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</si>
  <si>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</si>
  <si>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</si>
  <si>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</si>
  <si>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</si>
  <si>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</si>
  <si>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</si>
  <si>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</si>
  <si>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</si>
  <si>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</si>
  <si>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</si>
  <si>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</si>
  <si>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</si>
  <si>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</si>
  <si>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</si>
  <si>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</si>
  <si>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</si>
  <si>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</si>
  <si>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</si>
  <si>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</si>
  <si>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</si>
  <si>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</si>
  <si>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</si>
  <si>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</si>
  <si>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</si>
  <si>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</si>
  <si>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</si>
  <si>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</si>
  <si>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</si>
  <si>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</si>
  <si>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</si>
  <si>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</si>
  <si>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</si>
  <si>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</si>
  <si>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</si>
  <si>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</si>
  <si>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</si>
  <si>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</si>
  <si>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</si>
  <si>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</si>
  <si>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</si>
  <si>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</si>
  <si>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</si>
  <si>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</si>
  <si>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</si>
  <si>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</si>
  <si>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</si>
  <si>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</si>
  <si>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</si>
  <si>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</si>
  <si>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</si>
  <si>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</si>
  <si>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</si>
  <si>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</si>
  <si>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</si>
  <si>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</si>
  <si>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</si>
  <si>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</si>
  <si>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</si>
  <si>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</si>
  <si>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</si>
  <si>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</si>
  <si>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</si>
  <si>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</si>
  <si>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</si>
  <si>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</si>
  <si>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</si>
  <si>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</si>
  <si>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</si>
  <si>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</si>
  <si>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</si>
  <si>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</si>
  <si>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</si>
  <si>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</si>
  <si>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</si>
  <si>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</si>
  <si>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</si>
  <si>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</si>
  <si>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</si>
  <si>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</si>
  <si>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</si>
  <si>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</si>
  <si>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</si>
  <si>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</si>
  <si>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</si>
  <si>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</si>
  <si>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</si>
  <si>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</si>
  <si>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</si>
  <si>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</si>
  <si>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</si>
  <si>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</si>
  <si>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</si>
  <si>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</si>
  <si>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</si>
  <si>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</si>
  <si>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</si>
  <si>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</si>
  <si>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</si>
  <si>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</si>
  <si>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</si>
  <si>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</si>
  <si>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</si>
  <si>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</si>
  <si>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</si>
  <si>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</si>
  <si>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</si>
  <si>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</si>
  <si>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</si>
  <si>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</si>
  <si>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</si>
  <si>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</si>
  <si>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</si>
  <si>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</si>
  <si>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</si>
  <si>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</si>
  <si>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</si>
  <si>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</si>
  <si>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</si>
  <si>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</si>
  <si>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</si>
  <si>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</si>
  <si>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</si>
  <si>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</si>
  <si>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</si>
  <si>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</si>
  <si>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</si>
  <si>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</si>
  <si>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</si>
  <si>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</si>
  <si>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</si>
  <si>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</si>
  <si>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</si>
  <si>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</si>
  <si>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</si>
  <si>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</si>
  <si>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</si>
  <si>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</si>
  <si>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</si>
  <si>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</si>
  <si>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</si>
  <si>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</si>
  <si>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</si>
  <si>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</si>
  <si>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</si>
  <si>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</si>
  <si>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</si>
  <si>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</si>
  <si>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</si>
  <si>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</si>
  <si>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</si>
  <si>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</si>
  <si>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</si>
  <si>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</si>
  <si>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</si>
  <si>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</si>
  <si>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</si>
  <si>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</si>
  <si>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</si>
  <si>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</si>
  <si>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</si>
  <si>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</si>
  <si>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</si>
  <si>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</si>
  <si>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</si>
  <si>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</si>
  <si>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</si>
  <si>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</si>
  <si>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</si>
  <si>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</si>
  <si>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</si>
  <si>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</si>
  <si>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</si>
  <si>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</si>
  <si>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</si>
  <si>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</si>
  <si>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</si>
  <si>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</si>
  <si>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 Філатова</t>
  </si>
  <si>
    <t>Ю.Л. Боровичова</t>
  </si>
  <si>
    <t>0462-676-458</t>
  </si>
  <si>
    <t>0462-647-732</t>
  </si>
  <si>
    <t>inbox@nz.cn.court.gov.ua</t>
  </si>
  <si>
    <t>8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</si>
</sst>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&amp;LE1E6B9AC&amp;C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221</v>
      </c>
      <c r="F6" s="90">
        <v>119</v>
      </c>
      <c r="G6" s="90">
        <v>6</v>
      </c>
      <c r="H6" s="90">
        <v>120</v>
      </c>
      <c r="I6" s="90" t="s">
        <v>172</v>
      </c>
      <c r="J6" s="90">
        <v>101</v>
      </c>
      <c r="K6" s="91">
        <v>27</v>
      </c>
      <c r="L6" s="101">
        <f>E6-F6</f>
        <v>102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1990</v>
      </c>
      <c r="F7" s="90">
        <v>1951</v>
      </c>
      <c r="G7" s="90">
        <v>6</v>
      </c>
      <c r="H7" s="90">
        <v>1926</v>
      </c>
      <c r="I7" s="90">
        <v>1749</v>
      </c>
      <c r="J7" s="90">
        <v>64</v>
      </c>
      <c r="K7" s="91"/>
      <c r="L7" s="101">
        <f>E7-F7</f>
        <v>39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231</v>
      </c>
      <c r="F9" s="90">
        <v>208</v>
      </c>
      <c r="G9" s="90"/>
      <c r="H9" s="90">
        <v>213</v>
      </c>
      <c r="I9" s="90">
        <v>143</v>
      </c>
      <c r="J9" s="90">
        <v>18</v>
      </c>
      <c r="K9" s="91"/>
      <c r="L9" s="101">
        <f>E9-F9</f>
        <v>23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4</v>
      </c>
      <c r="F10" s="90">
        <v>3</v>
      </c>
      <c r="G10" s="90"/>
      <c r="H10" s="90">
        <v>2</v>
      </c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14</v>
      </c>
      <c r="F12" s="90">
        <v>14</v>
      </c>
      <c r="G12" s="90"/>
      <c r="H12" s="90">
        <v>14</v>
      </c>
      <c r="I12" s="90">
        <v>3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2460</v>
      </c>
      <c r="F15" s="104">
        <f>SUM(F6:F14)</f>
        <v>2295</v>
      </c>
      <c r="G15" s="104">
        <f>SUM(G6:G14)</f>
        <v>12</v>
      </c>
      <c r="H15" s="104">
        <f>SUM(H6:H14)</f>
        <v>2275</v>
      </c>
      <c r="I15" s="104">
        <f>SUM(I6:I14)</f>
        <v>1895</v>
      </c>
      <c r="J15" s="104">
        <f>SUM(J6:J14)</f>
        <v>185</v>
      </c>
      <c r="K15" s="104">
        <f>SUM(K6:K14)</f>
        <v>27</v>
      </c>
      <c r="L15" s="101">
        <f>E15-F15</f>
        <v>165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68</v>
      </c>
      <c r="F16" s="92">
        <v>65</v>
      </c>
      <c r="G16" s="92"/>
      <c r="H16" s="92">
        <v>62</v>
      </c>
      <c r="I16" s="92">
        <v>52</v>
      </c>
      <c r="J16" s="92">
        <v>6</v>
      </c>
      <c r="K16" s="91"/>
      <c r="L16" s="101">
        <f>E16-F16</f>
        <v>3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69</v>
      </c>
      <c r="F17" s="92">
        <v>52</v>
      </c>
      <c r="G17" s="92"/>
      <c r="H17" s="92">
        <v>65</v>
      </c>
      <c r="I17" s="92">
        <v>32</v>
      </c>
      <c r="J17" s="92">
        <v>4</v>
      </c>
      <c r="K17" s="91"/>
      <c r="L17" s="101">
        <f>E17-F17</f>
        <v>17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14</v>
      </c>
      <c r="F19" s="91">
        <v>11</v>
      </c>
      <c r="G19" s="91"/>
      <c r="H19" s="91">
        <v>11</v>
      </c>
      <c r="I19" s="91">
        <v>7</v>
      </c>
      <c r="J19" s="91">
        <v>3</v>
      </c>
      <c r="K19" s="91"/>
      <c r="L19" s="101">
        <f>E19-F19</f>
        <v>3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100</v>
      </c>
      <c r="F24" s="91">
        <v>78</v>
      </c>
      <c r="G24" s="91"/>
      <c r="H24" s="91">
        <v>87</v>
      </c>
      <c r="I24" s="91">
        <v>39</v>
      </c>
      <c r="J24" s="91">
        <v>13</v>
      </c>
      <c r="K24" s="91"/>
      <c r="L24" s="101">
        <f>E24-F24</f>
        <v>22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717</v>
      </c>
      <c r="F25" s="91">
        <v>605</v>
      </c>
      <c r="G25" s="91"/>
      <c r="H25" s="91">
        <v>543</v>
      </c>
      <c r="I25" s="91">
        <v>473</v>
      </c>
      <c r="J25" s="91">
        <v>174</v>
      </c>
      <c r="K25" s="91"/>
      <c r="L25" s="101">
        <f>E25-F25</f>
        <v>112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718</v>
      </c>
      <c r="F27" s="91">
        <v>660</v>
      </c>
      <c r="G27" s="91"/>
      <c r="H27" s="91">
        <v>615</v>
      </c>
      <c r="I27" s="91">
        <v>538</v>
      </c>
      <c r="J27" s="91">
        <v>103</v>
      </c>
      <c r="K27" s="91"/>
      <c r="L27" s="101">
        <f>E27-F27</f>
        <v>58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889</v>
      </c>
      <c r="F28" s="91">
        <v>550</v>
      </c>
      <c r="G28" s="91">
        <v>9</v>
      </c>
      <c r="H28" s="91">
        <v>639</v>
      </c>
      <c r="I28" s="91">
        <v>500</v>
      </c>
      <c r="J28" s="91">
        <v>250</v>
      </c>
      <c r="K28" s="91">
        <v>4</v>
      </c>
      <c r="L28" s="101">
        <f>E28-F28</f>
        <v>339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95</v>
      </c>
      <c r="F29" s="91">
        <v>92</v>
      </c>
      <c r="G29" s="91"/>
      <c r="H29" s="91">
        <v>86</v>
      </c>
      <c r="I29" s="91">
        <v>64</v>
      </c>
      <c r="J29" s="91">
        <v>9</v>
      </c>
      <c r="K29" s="91"/>
      <c r="L29" s="101">
        <f>E29-F29</f>
        <v>3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77</v>
      </c>
      <c r="F30" s="91">
        <v>64</v>
      </c>
      <c r="G30" s="91"/>
      <c r="H30" s="91">
        <v>61</v>
      </c>
      <c r="I30" s="91">
        <v>56</v>
      </c>
      <c r="J30" s="91">
        <v>16</v>
      </c>
      <c r="K30" s="91">
        <v>1</v>
      </c>
      <c r="L30" s="101">
        <f>E30-F30</f>
        <v>13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13</v>
      </c>
      <c r="F31" s="91">
        <v>9</v>
      </c>
      <c r="G31" s="91"/>
      <c r="H31" s="91">
        <v>12</v>
      </c>
      <c r="I31" s="91">
        <v>10</v>
      </c>
      <c r="J31" s="91">
        <v>1</v>
      </c>
      <c r="K31" s="91"/>
      <c r="L31" s="101">
        <f>E31-F31</f>
        <v>4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1</v>
      </c>
      <c r="F33" s="91">
        <v>1</v>
      </c>
      <c r="G33" s="91"/>
      <c r="H33" s="91"/>
      <c r="I33" s="91"/>
      <c r="J33" s="91">
        <v>1</v>
      </c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11</v>
      </c>
      <c r="F34" s="91">
        <v>8</v>
      </c>
      <c r="G34" s="91"/>
      <c r="H34" s="91">
        <v>7</v>
      </c>
      <c r="I34" s="91"/>
      <c r="J34" s="91">
        <v>4</v>
      </c>
      <c r="K34" s="91">
        <v>2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23</v>
      </c>
      <c r="F35" s="91">
        <v>19</v>
      </c>
      <c r="G35" s="91"/>
      <c r="H35" s="91">
        <v>14</v>
      </c>
      <c r="I35" s="91">
        <v>3</v>
      </c>
      <c r="J35" s="91">
        <v>9</v>
      </c>
      <c r="K35" s="91"/>
      <c r="L35" s="101">
        <f>E35-F35</f>
        <v>4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62</v>
      </c>
      <c r="F36" s="91">
        <v>47</v>
      </c>
      <c r="G36" s="91"/>
      <c r="H36" s="91">
        <v>49</v>
      </c>
      <c r="I36" s="91">
        <v>34</v>
      </c>
      <c r="J36" s="91">
        <v>13</v>
      </c>
      <c r="K36" s="91"/>
      <c r="L36" s="101">
        <f>E36-F36</f>
        <v>15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5</v>
      </c>
      <c r="F37" s="91">
        <v>2</v>
      </c>
      <c r="G37" s="91"/>
      <c r="H37" s="91">
        <v>4</v>
      </c>
      <c r="I37" s="91">
        <v>3</v>
      </c>
      <c r="J37" s="91">
        <v>1</v>
      </c>
      <c r="K37" s="91"/>
      <c r="L37" s="101">
        <f>E37-F37</f>
        <v>3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5</v>
      </c>
      <c r="F38" s="91">
        <v>5</v>
      </c>
      <c r="G38" s="91"/>
      <c r="H38" s="91">
        <v>3</v>
      </c>
      <c r="I38" s="91">
        <v>2</v>
      </c>
      <c r="J38" s="91">
        <v>2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>
        <v>47</v>
      </c>
      <c r="F39" s="91">
        <v>37</v>
      </c>
      <c r="G39" s="91"/>
      <c r="H39" s="91">
        <v>36</v>
      </c>
      <c r="I39" s="91">
        <v>26</v>
      </c>
      <c r="J39" s="91">
        <v>11</v>
      </c>
      <c r="K39" s="91">
        <v>1</v>
      </c>
      <c r="L39" s="101">
        <f>E39-F39</f>
        <v>10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2061</v>
      </c>
      <c r="F40" s="91">
        <v>1546</v>
      </c>
      <c r="G40" s="91">
        <v>9</v>
      </c>
      <c r="H40" s="91">
        <v>1467</v>
      </c>
      <c r="I40" s="91">
        <v>1107</v>
      </c>
      <c r="J40" s="91">
        <v>594</v>
      </c>
      <c r="K40" s="91">
        <v>8</v>
      </c>
      <c r="L40" s="101">
        <f>E40-F40</f>
        <v>515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1008</v>
      </c>
      <c r="F41" s="91">
        <v>891</v>
      </c>
      <c r="G41" s="91"/>
      <c r="H41" s="91">
        <v>809</v>
      </c>
      <c r="I41" s="91" t="s">
        <v>172</v>
      </c>
      <c r="J41" s="91">
        <v>199</v>
      </c>
      <c r="K41" s="91"/>
      <c r="L41" s="101">
        <f>E41-F41</f>
        <v>117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38</v>
      </c>
      <c r="F42" s="91">
        <v>36</v>
      </c>
      <c r="G42" s="91"/>
      <c r="H42" s="91">
        <v>30</v>
      </c>
      <c r="I42" s="91" t="s">
        <v>172</v>
      </c>
      <c r="J42" s="91">
        <v>8</v>
      </c>
      <c r="K42" s="91"/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3</v>
      </c>
      <c r="G43" s="91"/>
      <c r="H43" s="91">
        <v>4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1013</v>
      </c>
      <c r="F45" s="91">
        <f aca="true" t="shared" si="0" ref="F45:K45">F41+F43+F44</f>
        <v>895</v>
      </c>
      <c r="G45" s="91">
        <f t="shared" si="0"/>
        <v>0</v>
      </c>
      <c r="H45" s="91">
        <f t="shared" si="0"/>
        <v>814</v>
      </c>
      <c r="I45" s="91">
        <f>I43+I44</f>
        <v>1</v>
      </c>
      <c r="J45" s="91">
        <f t="shared" si="0"/>
        <v>199</v>
      </c>
      <c r="K45" s="91">
        <f t="shared" si="0"/>
        <v>0</v>
      </c>
      <c r="L45" s="101">
        <f>E45-F45</f>
        <v>118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5634</v>
      </c>
      <c r="F46" s="91">
        <f aca="true" t="shared" si="1" ref="F46:K46">F15+F24+F40+F45</f>
        <v>4814</v>
      </c>
      <c r="G46" s="91">
        <f t="shared" si="1"/>
        <v>21</v>
      </c>
      <c r="H46" s="91">
        <f t="shared" si="1"/>
        <v>4643</v>
      </c>
      <c r="I46" s="91">
        <f t="shared" si="1"/>
        <v>3042</v>
      </c>
      <c r="J46" s="91">
        <f t="shared" si="1"/>
        <v>991</v>
      </c>
      <c r="K46" s="91">
        <f t="shared" si="1"/>
        <v>35</v>
      </c>
      <c r="L46" s="101">
        <f>E46-F46</f>
        <v>820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&amp;LE1E6B9AC&amp;CФорма № 1-мзс, Підрозділ: Новозаводський районний суд м.Чернігова,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7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6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94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17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16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22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5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9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84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5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26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55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326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76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20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6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4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&amp;LE1E6B9AC&amp;CФорма № 1-мзс, Підрозділ: Новозаводський районний суд м.Чернігова,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120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98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5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19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28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590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>
        <v>1</v>
      </c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41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97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8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206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968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1093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20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17428063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6905314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3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214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48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12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2217</v>
      </c>
      <c r="F55" s="96">
        <v>49</v>
      </c>
      <c r="G55" s="96">
        <v>8</v>
      </c>
      <c r="H55" s="96">
        <v>1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78</v>
      </c>
      <c r="F56" s="96">
        <v>8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1224</v>
      </c>
      <c r="F57" s="96">
        <v>236</v>
      </c>
      <c r="G57" s="96">
        <v>5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797</v>
      </c>
      <c r="F58" s="96">
        <v>16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1365</v>
      </c>
      <c r="G62" s="114">
        <v>8039443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14</v>
      </c>
      <c r="G63" s="113">
        <v>33172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121</v>
      </c>
      <c r="G64" s="113">
        <v>145931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378</v>
      </c>
      <c r="G65" s="112">
        <v>263780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&amp;LE1E6B9AC&amp;CФорма № 1-мзс, Підрозділ: Новозаводський районний суд м.Чернігова,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3.5317860746720484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14.594594594594595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1.3468013468013469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96.44786040714582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515.8888888888889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626</v>
      </c>
    </row>
    <row r="11" spans="1:4" ht="16.5" customHeight="1">
      <c r="A11" s="202" t="s">
        <v>63</v>
      </c>
      <c r="B11" s="204"/>
      <c r="C11" s="14">
        <v>9</v>
      </c>
      <c r="D11" s="94">
        <v>29</v>
      </c>
    </row>
    <row r="12" spans="1:4" ht="16.5" customHeight="1">
      <c r="A12" s="311" t="s">
        <v>106</v>
      </c>
      <c r="B12" s="311"/>
      <c r="C12" s="14">
        <v>10</v>
      </c>
      <c r="D12" s="94">
        <v>12</v>
      </c>
    </row>
    <row r="13" spans="1:4" ht="16.5" customHeight="1">
      <c r="A13" s="311" t="s">
        <v>31</v>
      </c>
      <c r="B13" s="311"/>
      <c r="C13" s="14">
        <v>11</v>
      </c>
      <c r="D13" s="94">
        <v>42</v>
      </c>
    </row>
    <row r="14" spans="1:4" ht="16.5" customHeight="1">
      <c r="A14" s="311" t="s">
        <v>107</v>
      </c>
      <c r="B14" s="311"/>
      <c r="C14" s="14">
        <v>12</v>
      </c>
      <c r="D14" s="94">
        <v>54</v>
      </c>
    </row>
    <row r="15" spans="1:4" ht="16.5" customHeight="1">
      <c r="A15" s="311" t="s">
        <v>111</v>
      </c>
      <c r="B15" s="311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&amp;LE1E6B9AC&amp;CФорма № 1-мзс, Підрозділ: Новозаводський районний суд м.Чернігова,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2019-07-09T07:10:46Z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E1E6B9AC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