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2" sheetId="1" r:id="rId1"/>
  </sheets>
  <definedNames>
    <definedName name="Z8_2">#REF!</definedName>
    <definedName name="_xlnm.Print_Area" localSheetId="0">'8_2'!$A$1:$Q$40</definedName>
  </definedNames>
  <calcPr fullCalcOnLoad="1"/>
</workbook>
</file>

<file path=xl/sharedStrings.xml><?xml version="1.0" encoding="utf-8"?>
<sst xmlns="http://schemas.openxmlformats.org/spreadsheetml/2006/main" count="61" uniqueCount="44">
  <si>
    <t>Таблиця 8.2</t>
  </si>
  <si>
    <t>Якість розгляду адміністративних справ окружними адміністративними судами</t>
  </si>
  <si>
    <t>Скасовано та змінено апеляційними адміністративними судами постанов окружних адміністративних судів</t>
  </si>
  <si>
    <t>№ з/п</t>
  </si>
  <si>
    <t>Область
(регіон)</t>
  </si>
  <si>
    <t>Розглянуто справ окружними адміністративними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</si>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</sst>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7" fillId="33" borderId="10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2.00390625" style="1" hidden="1" customWidth="1"/>
    <col min="2" max="2" width="3.375" style="1" customWidth="1"/>
    <col min="3" max="3" width="24.875" style="1" customWidth="1"/>
    <col min="4" max="7" width="8.875" style="1" customWidth="1"/>
    <col min="8" max="8" width="8.875" style="6" customWidth="1"/>
    <col min="9" max="11" width="8.875" style="1" customWidth="1"/>
    <col min="12" max="12" width="8.875" style="6" customWidth="1"/>
    <col min="13" max="17" width="8.87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spans="2:16" ht="14.25" customHeight="1">
      <c r="B1" s="13"/>
      <c r="C1" s="13"/>
      <c r="P1" s="2" t="s">
        <v>0</v>
      </c>
    </row>
    <row r="2" spans="1:20" ht="14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"/>
      <c r="S2" s="3"/>
      <c r="T2" s="3"/>
    </row>
    <row r="3" spans="1:20" ht="25.5" customHeight="1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</row>
    <row r="4" spans="1:20" ht="12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"/>
      <c r="S4" s="3"/>
      <c r="T4" s="3"/>
    </row>
    <row r="5" spans="2:20" ht="58.5" customHeight="1">
      <c r="B5" s="28" t="s">
        <v>3</v>
      </c>
      <c r="C5" s="29" t="s">
        <v>4</v>
      </c>
      <c r="D5" s="30" t="s">
        <v>5</v>
      </c>
      <c r="E5" s="30"/>
      <c r="F5" s="30" t="s">
        <v>6</v>
      </c>
      <c r="G5" s="30"/>
      <c r="H5" s="30"/>
      <c r="I5" s="30"/>
      <c r="J5" s="30" t="s">
        <v>7</v>
      </c>
      <c r="K5" s="30"/>
      <c r="L5" s="30"/>
      <c r="M5" s="30"/>
      <c r="N5" s="30" t="s">
        <v>8</v>
      </c>
      <c r="O5" s="30"/>
      <c r="P5" s="30"/>
      <c r="Q5" s="30"/>
      <c r="R5" s="3"/>
      <c r="S5" s="3"/>
      <c r="T5" s="3"/>
    </row>
    <row r="6" spans="2:20" ht="22.5" customHeight="1">
      <c r="B6" s="28"/>
      <c r="C6" s="29"/>
      <c r="D6" s="31" t="s">
        <v>43</v>
      </c>
      <c r="E6" s="31" t="s">
        <v>42</v>
      </c>
      <c r="F6" s="31" t="s">
        <v>43</v>
      </c>
      <c r="G6" s="31"/>
      <c r="H6" s="31" t="s">
        <v>42</v>
      </c>
      <c r="I6" s="31"/>
      <c r="J6" s="31" t="s">
        <v>43</v>
      </c>
      <c r="K6" s="31"/>
      <c r="L6" s="31" t="s">
        <v>42</v>
      </c>
      <c r="M6" s="31"/>
      <c r="N6" s="31" t="s">
        <v>43</v>
      </c>
      <c r="O6" s="31"/>
      <c r="P6" s="31" t="s">
        <v>42</v>
      </c>
      <c r="Q6" s="31"/>
      <c r="R6" s="3"/>
      <c r="S6" s="3"/>
      <c r="T6" s="3"/>
    </row>
    <row r="7" spans="2:20" ht="21" customHeight="1">
      <c r="B7" s="28"/>
      <c r="C7" s="29"/>
      <c r="D7" s="31"/>
      <c r="E7" s="31"/>
      <c r="F7" s="7" t="s">
        <v>9</v>
      </c>
      <c r="G7" s="14" t="s">
        <v>10</v>
      </c>
      <c r="H7" s="7" t="s">
        <v>9</v>
      </c>
      <c r="I7" s="14" t="s">
        <v>10</v>
      </c>
      <c r="J7" s="8" t="s">
        <v>9</v>
      </c>
      <c r="K7" s="14" t="s">
        <v>10</v>
      </c>
      <c r="L7" s="8" t="s">
        <v>9</v>
      </c>
      <c r="M7" s="14" t="s">
        <v>10</v>
      </c>
      <c r="N7" s="9" t="s">
        <v>9</v>
      </c>
      <c r="O7" s="14" t="s">
        <v>10</v>
      </c>
      <c r="P7" s="7" t="s">
        <v>9</v>
      </c>
      <c r="Q7" s="14" t="s">
        <v>10</v>
      </c>
      <c r="R7" s="3"/>
      <c r="S7" s="3"/>
      <c r="T7" s="3"/>
    </row>
    <row r="8" spans="2:20" ht="12" customHeight="1">
      <c r="B8" s="10" t="s">
        <v>11</v>
      </c>
      <c r="C8" s="10" t="s">
        <v>12</v>
      </c>
      <c r="D8" s="10">
        <v>1</v>
      </c>
      <c r="E8" s="10">
        <v>2</v>
      </c>
      <c r="F8" s="10">
        <v>3</v>
      </c>
      <c r="G8" s="15">
        <v>4</v>
      </c>
      <c r="H8" s="10">
        <v>5</v>
      </c>
      <c r="I8" s="15">
        <v>6</v>
      </c>
      <c r="J8" s="10">
        <v>7</v>
      </c>
      <c r="K8" s="15">
        <v>8</v>
      </c>
      <c r="L8" s="10">
        <v>9</v>
      </c>
      <c r="M8" s="15">
        <v>10</v>
      </c>
      <c r="N8" s="11">
        <v>11</v>
      </c>
      <c r="O8" s="15">
        <v>12</v>
      </c>
      <c r="P8" s="10">
        <v>13</v>
      </c>
      <c r="Q8" s="15">
        <v>14</v>
      </c>
      <c r="R8" s="3"/>
      <c r="S8" s="3"/>
      <c r="T8" s="3"/>
    </row>
    <row r="9" spans="2:28" ht="12" customHeight="1">
      <c r="B9" s="12">
        <v>1</v>
      </c>
      <c r="C9" s="5" t="s">
        <v>13</v>
      </c>
      <c r="D9" s="21"/>
      <c r="E9" s="21"/>
      <c r="F9" s="21"/>
      <c r="G9" s="16"/>
      <c r="H9" s="21"/>
      <c r="I9" s="17"/>
      <c r="J9" s="21"/>
      <c r="K9" s="16"/>
      <c r="L9" s="21"/>
      <c r="M9" s="17"/>
      <c r="N9" s="24"/>
      <c r="O9" s="16"/>
      <c r="P9" s="24"/>
      <c r="Q9" s="17"/>
      <c r="R9" s="3">
        <f>IF(E9=0,0,SUM(H9*100/E9))</f>
        <v>0</v>
      </c>
      <c r="S9" s="3">
        <f>IF(E9=0,0,SUM(P9*100/E9))</f>
        <v>0</v>
      </c>
      <c r="T9" s="3">
        <f>IF(E9=0,0,SUM(L9*100/E9))</f>
        <v>0</v>
      </c>
      <c r="U9" s="3">
        <f>IF(D9=0,0,SUM(F9*100/D9))</f>
        <v>0</v>
      </c>
      <c r="V9" s="3">
        <f>IF(D9=0,0,SUM(J9*100/D9))</f>
        <v>0</v>
      </c>
      <c r="W9" s="3">
        <f>IF(D9=0,0,SUM(N9*100/D9))</f>
        <v>0</v>
      </c>
      <c r="X9" s="4"/>
      <c r="Y9" s="4"/>
      <c r="AB9" s="4"/>
    </row>
    <row r="10" spans="2:28" ht="12" customHeight="1">
      <c r="B10" s="12">
        <v>2</v>
      </c>
      <c r="C10" s="5" t="s">
        <v>14</v>
      </c>
      <c r="D10" s="22">
        <v>1708</v>
      </c>
      <c r="E10" s="22">
        <v>2045</v>
      </c>
      <c r="F10" s="22">
        <v>174</v>
      </c>
      <c r="G10" s="17">
        <f aca="true" t="shared" si="0" ref="G10:G34">IF(D10=0,0,F10/D10*100)</f>
        <v>10.187353629976581</v>
      </c>
      <c r="H10" s="22">
        <v>157</v>
      </c>
      <c r="I10" s="17">
        <f aca="true" t="shared" si="1" ref="I10:I34">IF(E10=0,"0",H10/E10*100)</f>
        <v>7.677261613691931</v>
      </c>
      <c r="J10" s="22">
        <v>7</v>
      </c>
      <c r="K10" s="17">
        <f aca="true" t="shared" si="2" ref="K10:K34">IF(D10=0,0,J10/D10*100)</f>
        <v>0.4098360655737705</v>
      </c>
      <c r="L10" s="22">
        <v>2</v>
      </c>
      <c r="M10" s="17">
        <f aca="true" t="shared" si="3" ref="M10:M34">IF(E10=0,"0",L10/E10*100)</f>
        <v>0.09779951100244498</v>
      </c>
      <c r="N10" s="24">
        <f aca="true" t="shared" si="4" ref="N10:N34">F10+J10</f>
        <v>181</v>
      </c>
      <c r="O10" s="17">
        <f aca="true" t="shared" si="5" ref="O10:O34">IF(D10=0,0,N10/D10*100)</f>
        <v>10.597189695550352</v>
      </c>
      <c r="P10" s="24">
        <f aca="true" t="shared" si="6" ref="P10:P34">L10+H10</f>
        <v>159</v>
      </c>
      <c r="Q10" s="17">
        <f aca="true" t="shared" si="7" ref="Q10:Q36">IF(E10=0,"0",P10/E10*100)</f>
        <v>7.775061124694377</v>
      </c>
      <c r="R10" s="3">
        <f aca="true" t="shared" si="8" ref="R10:R36">IF(E10=0,0,SUM(H10*100/E10))</f>
        <v>7.677261613691932</v>
      </c>
      <c r="S10" s="3">
        <f aca="true" t="shared" si="9" ref="S10:S36">IF(E10=0,0,SUM(P10*100/E10))</f>
        <v>7.775061124694377</v>
      </c>
      <c r="T10" s="3">
        <f aca="true" t="shared" si="10" ref="T10:T36">IF(E10=0,0,SUM(L10*100/E10))</f>
        <v>0.097799511002445</v>
      </c>
      <c r="U10" s="3">
        <f aca="true" t="shared" si="11" ref="U10:U36">IF(D10=0,0,SUM(F10*100/D10))</f>
        <v>10.187353629976581</v>
      </c>
      <c r="V10" s="3">
        <f aca="true" t="shared" si="12" ref="V10:V36">IF(D10=0,0,SUM(J10*100/D10))</f>
        <v>0.4098360655737705</v>
      </c>
      <c r="W10" s="3">
        <f aca="true" t="shared" si="13" ref="W10:W36">IF(D10=0,0,SUM(N10*100/D10))</f>
        <v>10.597189695550352</v>
      </c>
      <c r="X10" s="4"/>
      <c r="Y10" s="4"/>
      <c r="AB10" s="4"/>
    </row>
    <row r="11" spans="2:28" ht="12" customHeight="1">
      <c r="B11" s="12">
        <v>3</v>
      </c>
      <c r="C11" s="5" t="s">
        <v>15</v>
      </c>
      <c r="D11" s="22">
        <v>1307</v>
      </c>
      <c r="E11" s="22">
        <v>1547</v>
      </c>
      <c r="F11" s="22">
        <v>207</v>
      </c>
      <c r="G11" s="17">
        <f t="shared" si="0"/>
        <v>15.837796480489672</v>
      </c>
      <c r="H11" s="22">
        <v>145</v>
      </c>
      <c r="I11" s="17">
        <f t="shared" si="1"/>
        <v>9.372979961215256</v>
      </c>
      <c r="J11" s="22">
        <v>6</v>
      </c>
      <c r="K11" s="17">
        <f t="shared" si="2"/>
        <v>0.45906656465187456</v>
      </c>
      <c r="L11" s="22"/>
      <c r="M11" s="17">
        <f t="shared" si="3"/>
        <v>0</v>
      </c>
      <c r="N11" s="24">
        <f t="shared" si="4"/>
        <v>213</v>
      </c>
      <c r="O11" s="17">
        <f t="shared" si="5"/>
        <v>16.296863045141546</v>
      </c>
      <c r="P11" s="24">
        <f t="shared" si="6"/>
        <v>145</v>
      </c>
      <c r="Q11" s="17">
        <f t="shared" si="7"/>
        <v>9.372979961215256</v>
      </c>
      <c r="R11" s="3">
        <f t="shared" si="8"/>
        <v>9.372979961215256</v>
      </c>
      <c r="S11" s="3">
        <f t="shared" si="9"/>
        <v>9.372979961215256</v>
      </c>
      <c r="T11" s="3">
        <f t="shared" si="10"/>
        <v>0</v>
      </c>
      <c r="U11" s="3">
        <f t="shared" si="11"/>
        <v>15.83779648048967</v>
      </c>
      <c r="V11" s="3">
        <f t="shared" si="12"/>
        <v>0.4590665646518745</v>
      </c>
      <c r="W11" s="3">
        <f t="shared" si="13"/>
        <v>16.296863045141546</v>
      </c>
      <c r="X11" s="4"/>
      <c r="Y11" s="4"/>
      <c r="AB11" s="4"/>
    </row>
    <row r="12" spans="2:28" ht="12" customHeight="1">
      <c r="B12" s="12">
        <v>4</v>
      </c>
      <c r="C12" s="5" t="s">
        <v>16</v>
      </c>
      <c r="D12" s="22">
        <v>5347</v>
      </c>
      <c r="E12" s="22">
        <v>6236</v>
      </c>
      <c r="F12" s="22">
        <v>715</v>
      </c>
      <c r="G12" s="17">
        <f t="shared" si="0"/>
        <v>13.37198429025622</v>
      </c>
      <c r="H12" s="22">
        <v>590</v>
      </c>
      <c r="I12" s="17">
        <f t="shared" si="1"/>
        <v>9.46119307248236</v>
      </c>
      <c r="J12" s="22">
        <v>22</v>
      </c>
      <c r="K12" s="17">
        <f t="shared" si="2"/>
        <v>0.4114456704694221</v>
      </c>
      <c r="L12" s="22">
        <v>37</v>
      </c>
      <c r="M12" s="17">
        <f t="shared" si="3"/>
        <v>0.5933290570878769</v>
      </c>
      <c r="N12" s="24">
        <f t="shared" si="4"/>
        <v>737</v>
      </c>
      <c r="O12" s="17">
        <f t="shared" si="5"/>
        <v>13.783429960725641</v>
      </c>
      <c r="P12" s="24">
        <f t="shared" si="6"/>
        <v>627</v>
      </c>
      <c r="Q12" s="17">
        <f t="shared" si="7"/>
        <v>10.054522129570238</v>
      </c>
      <c r="R12" s="3">
        <f t="shared" si="8"/>
        <v>9.461193072482361</v>
      </c>
      <c r="S12" s="3">
        <f t="shared" si="9"/>
        <v>10.054522129570238</v>
      </c>
      <c r="T12" s="3">
        <f t="shared" si="10"/>
        <v>0.5933290570878769</v>
      </c>
      <c r="U12" s="3">
        <f t="shared" si="11"/>
        <v>13.371984290256218</v>
      </c>
      <c r="V12" s="3">
        <f t="shared" si="12"/>
        <v>0.4114456704694221</v>
      </c>
      <c r="W12" s="3">
        <f t="shared" si="13"/>
        <v>13.783429960725641</v>
      </c>
      <c r="X12" s="4"/>
      <c r="Y12" s="4"/>
      <c r="AB12" s="4"/>
    </row>
    <row r="13" spans="2:28" ht="12" customHeight="1">
      <c r="B13" s="12">
        <v>5</v>
      </c>
      <c r="C13" s="5" t="s">
        <v>17</v>
      </c>
      <c r="D13" s="22">
        <v>2250</v>
      </c>
      <c r="E13" s="22">
        <v>3478</v>
      </c>
      <c r="F13" s="22">
        <v>271</v>
      </c>
      <c r="G13" s="17">
        <f t="shared" si="0"/>
        <v>12.044444444444444</v>
      </c>
      <c r="H13" s="22">
        <v>242</v>
      </c>
      <c r="I13" s="17">
        <f t="shared" si="1"/>
        <v>6.958021851638872</v>
      </c>
      <c r="J13" s="22">
        <v>23</v>
      </c>
      <c r="K13" s="17">
        <f t="shared" si="2"/>
        <v>1.0222222222222224</v>
      </c>
      <c r="L13" s="22">
        <v>24</v>
      </c>
      <c r="M13" s="17">
        <f t="shared" si="3"/>
        <v>0.690051753881541</v>
      </c>
      <c r="N13" s="24">
        <f t="shared" si="4"/>
        <v>294</v>
      </c>
      <c r="O13" s="17">
        <f t="shared" si="5"/>
        <v>13.066666666666665</v>
      </c>
      <c r="P13" s="24">
        <f t="shared" si="6"/>
        <v>266</v>
      </c>
      <c r="Q13" s="17">
        <f t="shared" si="7"/>
        <v>7.648073605520414</v>
      </c>
      <c r="R13" s="3">
        <f t="shared" si="8"/>
        <v>6.958021851638873</v>
      </c>
      <c r="S13" s="3">
        <f t="shared" si="9"/>
        <v>7.648073605520414</v>
      </c>
      <c r="T13" s="3">
        <f t="shared" si="10"/>
        <v>0.6900517538815412</v>
      </c>
      <c r="U13" s="3">
        <f t="shared" si="11"/>
        <v>12.044444444444444</v>
      </c>
      <c r="V13" s="3">
        <f t="shared" si="12"/>
        <v>1.0222222222222221</v>
      </c>
      <c r="W13" s="3">
        <f t="shared" si="13"/>
        <v>13.066666666666666</v>
      </c>
      <c r="X13" s="4"/>
      <c r="Y13" s="4"/>
      <c r="AB13" s="4"/>
    </row>
    <row r="14" spans="2:23" ht="12" customHeight="1">
      <c r="B14" s="12">
        <v>6</v>
      </c>
      <c r="C14" s="5" t="s">
        <v>18</v>
      </c>
      <c r="D14" s="22">
        <v>1623</v>
      </c>
      <c r="E14" s="22">
        <v>2911</v>
      </c>
      <c r="F14" s="22">
        <v>183</v>
      </c>
      <c r="G14" s="17">
        <f t="shared" si="0"/>
        <v>11.275415896487985</v>
      </c>
      <c r="H14" s="22">
        <v>167</v>
      </c>
      <c r="I14" s="17">
        <f t="shared" si="1"/>
        <v>5.7368601855032635</v>
      </c>
      <c r="J14" s="22">
        <v>17</v>
      </c>
      <c r="K14" s="17">
        <f t="shared" si="2"/>
        <v>1.0474430067775724</v>
      </c>
      <c r="L14" s="22">
        <v>7</v>
      </c>
      <c r="M14" s="17">
        <f t="shared" si="3"/>
        <v>0.24046719340432843</v>
      </c>
      <c r="N14" s="24">
        <f t="shared" si="4"/>
        <v>200</v>
      </c>
      <c r="O14" s="17">
        <f t="shared" si="5"/>
        <v>12.322858903265557</v>
      </c>
      <c r="P14" s="24">
        <f t="shared" si="6"/>
        <v>174</v>
      </c>
      <c r="Q14" s="17">
        <f t="shared" si="7"/>
        <v>5.977327378907591</v>
      </c>
      <c r="R14" s="3">
        <f t="shared" si="8"/>
        <v>5.7368601855032635</v>
      </c>
      <c r="S14" s="3">
        <f t="shared" si="9"/>
        <v>5.977327378907592</v>
      </c>
      <c r="T14" s="3">
        <f t="shared" si="10"/>
        <v>0.2404671934043284</v>
      </c>
      <c r="U14" s="3">
        <f t="shared" si="11"/>
        <v>11.275415896487985</v>
      </c>
      <c r="V14" s="3">
        <f t="shared" si="12"/>
        <v>1.0474430067775724</v>
      </c>
      <c r="W14" s="3">
        <f t="shared" si="13"/>
        <v>12.322858903265558</v>
      </c>
    </row>
    <row r="15" spans="2:28" ht="12" customHeight="1">
      <c r="B15" s="12">
        <v>7</v>
      </c>
      <c r="C15" s="5" t="s">
        <v>19</v>
      </c>
      <c r="D15" s="22">
        <v>748</v>
      </c>
      <c r="E15" s="22">
        <v>1134</v>
      </c>
      <c r="F15" s="22">
        <v>118</v>
      </c>
      <c r="G15" s="17">
        <f t="shared" si="0"/>
        <v>15.775401069518717</v>
      </c>
      <c r="H15" s="22">
        <v>54</v>
      </c>
      <c r="I15" s="17">
        <f t="shared" si="1"/>
        <v>4.761904761904762</v>
      </c>
      <c r="J15" s="22">
        <v>3</v>
      </c>
      <c r="K15" s="17">
        <f t="shared" si="2"/>
        <v>0.4010695187165776</v>
      </c>
      <c r="L15" s="22">
        <v>5</v>
      </c>
      <c r="M15" s="17">
        <f t="shared" si="3"/>
        <v>0.4409171075837742</v>
      </c>
      <c r="N15" s="24">
        <f t="shared" si="4"/>
        <v>121</v>
      </c>
      <c r="O15" s="17">
        <f t="shared" si="5"/>
        <v>16.176470588235293</v>
      </c>
      <c r="P15" s="24">
        <f t="shared" si="6"/>
        <v>59</v>
      </c>
      <c r="Q15" s="17">
        <f t="shared" si="7"/>
        <v>5.2028218694885355</v>
      </c>
      <c r="R15" s="3">
        <f t="shared" si="8"/>
        <v>4.761904761904762</v>
      </c>
      <c r="S15" s="3">
        <f t="shared" si="9"/>
        <v>5.202821869488536</v>
      </c>
      <c r="T15" s="3">
        <f t="shared" si="10"/>
        <v>0.4409171075837742</v>
      </c>
      <c r="U15" s="3">
        <f t="shared" si="11"/>
        <v>15.775401069518717</v>
      </c>
      <c r="V15" s="3">
        <f t="shared" si="12"/>
        <v>0.40106951871657753</v>
      </c>
      <c r="W15" s="3">
        <f t="shared" si="13"/>
        <v>16.176470588235293</v>
      </c>
      <c r="X15" s="4"/>
      <c r="Y15" s="4"/>
      <c r="AB15" s="4"/>
    </row>
    <row r="16" spans="2:28" ht="12" customHeight="1">
      <c r="B16" s="12">
        <v>8</v>
      </c>
      <c r="C16" s="5" t="s">
        <v>20</v>
      </c>
      <c r="D16" s="22">
        <v>2813</v>
      </c>
      <c r="E16" s="22">
        <v>3071</v>
      </c>
      <c r="F16" s="22">
        <v>320</v>
      </c>
      <c r="G16" s="17">
        <f t="shared" si="0"/>
        <v>11.375755421258443</v>
      </c>
      <c r="H16" s="22">
        <v>186</v>
      </c>
      <c r="I16" s="17">
        <f t="shared" si="1"/>
        <v>6.056659068707262</v>
      </c>
      <c r="J16" s="22">
        <v>11</v>
      </c>
      <c r="K16" s="17">
        <f t="shared" si="2"/>
        <v>0.39104159260575894</v>
      </c>
      <c r="L16" s="22">
        <v>12</v>
      </c>
      <c r="M16" s="17">
        <f t="shared" si="3"/>
        <v>0.39075219798111366</v>
      </c>
      <c r="N16" s="24">
        <f t="shared" si="4"/>
        <v>331</v>
      </c>
      <c r="O16" s="17">
        <f t="shared" si="5"/>
        <v>11.766797013864203</v>
      </c>
      <c r="P16" s="24">
        <f t="shared" si="6"/>
        <v>198</v>
      </c>
      <c r="Q16" s="17">
        <f t="shared" si="7"/>
        <v>6.447411266688376</v>
      </c>
      <c r="R16" s="3">
        <f t="shared" si="8"/>
        <v>6.056659068707262</v>
      </c>
      <c r="S16" s="3">
        <f t="shared" si="9"/>
        <v>6.447411266688375</v>
      </c>
      <c r="T16" s="3">
        <f t="shared" si="10"/>
        <v>0.39075219798111366</v>
      </c>
      <c r="U16" s="3">
        <f t="shared" si="11"/>
        <v>11.375755421258443</v>
      </c>
      <c r="V16" s="3">
        <f t="shared" si="12"/>
        <v>0.391041592605759</v>
      </c>
      <c r="W16" s="3">
        <f t="shared" si="13"/>
        <v>11.766797013864203</v>
      </c>
      <c r="X16" s="4"/>
      <c r="Y16" s="4"/>
      <c r="AB16" s="4"/>
    </row>
    <row r="17" spans="2:28" ht="12" customHeight="1">
      <c r="B17" s="12">
        <v>9</v>
      </c>
      <c r="C17" s="5" t="s">
        <v>21</v>
      </c>
      <c r="D17" s="22">
        <v>1063</v>
      </c>
      <c r="E17" s="22">
        <v>1357</v>
      </c>
      <c r="F17" s="22">
        <v>190</v>
      </c>
      <c r="G17" s="17">
        <f t="shared" si="0"/>
        <v>17.873941674506113</v>
      </c>
      <c r="H17" s="22">
        <v>158</v>
      </c>
      <c r="I17" s="17">
        <f t="shared" si="1"/>
        <v>11.643330876934414</v>
      </c>
      <c r="J17" s="22">
        <v>8</v>
      </c>
      <c r="K17" s="17">
        <f t="shared" si="2"/>
        <v>0.7525870178739417</v>
      </c>
      <c r="L17" s="22">
        <v>4</v>
      </c>
      <c r="M17" s="17">
        <f t="shared" si="3"/>
        <v>0.2947678703021371</v>
      </c>
      <c r="N17" s="24">
        <f t="shared" si="4"/>
        <v>198</v>
      </c>
      <c r="O17" s="17">
        <f t="shared" si="5"/>
        <v>18.626528692380056</v>
      </c>
      <c r="P17" s="24">
        <f t="shared" si="6"/>
        <v>162</v>
      </c>
      <c r="Q17" s="17">
        <f t="shared" si="7"/>
        <v>11.938098747236552</v>
      </c>
      <c r="R17" s="3">
        <f t="shared" si="8"/>
        <v>11.643330876934414</v>
      </c>
      <c r="S17" s="3">
        <f t="shared" si="9"/>
        <v>11.938098747236552</v>
      </c>
      <c r="T17" s="3">
        <f t="shared" si="10"/>
        <v>0.2947678703021371</v>
      </c>
      <c r="U17" s="3">
        <f t="shared" si="11"/>
        <v>17.873941674506113</v>
      </c>
      <c r="V17" s="3">
        <f t="shared" si="12"/>
        <v>0.7525870178739417</v>
      </c>
      <c r="W17" s="3">
        <f t="shared" si="13"/>
        <v>18.626528692380056</v>
      </c>
      <c r="X17" s="4"/>
      <c r="Y17" s="4"/>
      <c r="AB17" s="4"/>
    </row>
    <row r="18" spans="2:28" ht="12" customHeight="1">
      <c r="B18" s="12">
        <v>10</v>
      </c>
      <c r="C18" s="5" t="s">
        <v>22</v>
      </c>
      <c r="D18" s="22">
        <v>2217</v>
      </c>
      <c r="E18" s="22">
        <v>2589</v>
      </c>
      <c r="F18" s="22">
        <v>213</v>
      </c>
      <c r="G18" s="17">
        <f t="shared" si="0"/>
        <v>9.607577807848443</v>
      </c>
      <c r="H18" s="22">
        <v>207</v>
      </c>
      <c r="I18" s="17">
        <f t="shared" si="1"/>
        <v>7.995365005793744</v>
      </c>
      <c r="J18" s="22">
        <v>15</v>
      </c>
      <c r="K18" s="17">
        <f t="shared" si="2"/>
        <v>0.6765899864682002</v>
      </c>
      <c r="L18" s="22">
        <v>17</v>
      </c>
      <c r="M18" s="17">
        <f t="shared" si="3"/>
        <v>0.656624179219776</v>
      </c>
      <c r="N18" s="24">
        <f t="shared" si="4"/>
        <v>228</v>
      </c>
      <c r="O18" s="17">
        <f t="shared" si="5"/>
        <v>10.284167794316645</v>
      </c>
      <c r="P18" s="24">
        <f t="shared" si="6"/>
        <v>224</v>
      </c>
      <c r="Q18" s="17">
        <f t="shared" si="7"/>
        <v>8.651989185013518</v>
      </c>
      <c r="R18" s="3">
        <f t="shared" si="8"/>
        <v>7.995365005793743</v>
      </c>
      <c r="S18" s="3">
        <f t="shared" si="9"/>
        <v>8.65198918501352</v>
      </c>
      <c r="T18" s="3">
        <f t="shared" si="10"/>
        <v>0.656624179219776</v>
      </c>
      <c r="U18" s="3">
        <f t="shared" si="11"/>
        <v>9.607577807848443</v>
      </c>
      <c r="V18" s="3">
        <f t="shared" si="12"/>
        <v>0.6765899864682002</v>
      </c>
      <c r="W18" s="3">
        <f t="shared" si="13"/>
        <v>10.284167794316645</v>
      </c>
      <c r="X18" s="4"/>
      <c r="Y18" s="4"/>
      <c r="AB18" s="4"/>
    </row>
    <row r="19" spans="2:28" ht="12" customHeight="1">
      <c r="B19" s="12">
        <v>11</v>
      </c>
      <c r="C19" s="5" t="s">
        <v>23</v>
      </c>
      <c r="D19" s="22">
        <v>1162</v>
      </c>
      <c r="E19" s="22">
        <v>1392</v>
      </c>
      <c r="F19" s="22">
        <v>132</v>
      </c>
      <c r="G19" s="17">
        <f t="shared" si="0"/>
        <v>11.359724612736661</v>
      </c>
      <c r="H19" s="22">
        <v>118</v>
      </c>
      <c r="I19" s="17">
        <f t="shared" si="1"/>
        <v>8.477011494252872</v>
      </c>
      <c r="J19" s="22">
        <v>5</v>
      </c>
      <c r="K19" s="17">
        <f t="shared" si="2"/>
        <v>0.4302925989672977</v>
      </c>
      <c r="L19" s="22">
        <v>5</v>
      </c>
      <c r="M19" s="17">
        <f t="shared" si="3"/>
        <v>0.35919540229885055</v>
      </c>
      <c r="N19" s="24">
        <f t="shared" si="4"/>
        <v>137</v>
      </c>
      <c r="O19" s="17">
        <f t="shared" si="5"/>
        <v>11.790017211703958</v>
      </c>
      <c r="P19" s="24">
        <f t="shared" si="6"/>
        <v>123</v>
      </c>
      <c r="Q19" s="17">
        <f t="shared" si="7"/>
        <v>8.836206896551724</v>
      </c>
      <c r="R19" s="3">
        <f t="shared" si="8"/>
        <v>8.477011494252874</v>
      </c>
      <c r="S19" s="3">
        <f t="shared" si="9"/>
        <v>8.836206896551724</v>
      </c>
      <c r="T19" s="3">
        <f t="shared" si="10"/>
        <v>0.35919540229885055</v>
      </c>
      <c r="U19" s="3">
        <f t="shared" si="11"/>
        <v>11.359724612736661</v>
      </c>
      <c r="V19" s="3">
        <f t="shared" si="12"/>
        <v>0.43029259896729777</v>
      </c>
      <c r="W19" s="3">
        <f t="shared" si="13"/>
        <v>11.790017211703958</v>
      </c>
      <c r="X19" s="4"/>
      <c r="Y19" s="4"/>
      <c r="AB19" s="4"/>
    </row>
    <row r="20" spans="2:28" ht="12" customHeight="1">
      <c r="B20" s="12">
        <v>12</v>
      </c>
      <c r="C20" s="5" t="s">
        <v>24</v>
      </c>
      <c r="D20" s="22">
        <v>958</v>
      </c>
      <c r="E20" s="22">
        <v>1714</v>
      </c>
      <c r="F20" s="22">
        <v>70</v>
      </c>
      <c r="G20" s="17">
        <f t="shared" si="0"/>
        <v>7.306889352818372</v>
      </c>
      <c r="H20" s="22">
        <v>92</v>
      </c>
      <c r="I20" s="17">
        <f t="shared" si="1"/>
        <v>5.367561260210035</v>
      </c>
      <c r="J20" s="22">
        <v>18</v>
      </c>
      <c r="K20" s="17">
        <f t="shared" si="2"/>
        <v>1.8789144050104383</v>
      </c>
      <c r="L20" s="22">
        <v>10</v>
      </c>
      <c r="M20" s="17">
        <f t="shared" si="3"/>
        <v>0.5834305717619603</v>
      </c>
      <c r="N20" s="24">
        <f t="shared" si="4"/>
        <v>88</v>
      </c>
      <c r="O20" s="17">
        <f t="shared" si="5"/>
        <v>9.18580375782881</v>
      </c>
      <c r="P20" s="24">
        <f t="shared" si="6"/>
        <v>102</v>
      </c>
      <c r="Q20" s="17">
        <f t="shared" si="7"/>
        <v>5.950991831971995</v>
      </c>
      <c r="R20" s="3">
        <f t="shared" si="8"/>
        <v>5.367561260210035</v>
      </c>
      <c r="S20" s="3">
        <f t="shared" si="9"/>
        <v>5.950991831971995</v>
      </c>
      <c r="T20" s="3">
        <f t="shared" si="10"/>
        <v>0.5834305717619603</v>
      </c>
      <c r="U20" s="3">
        <f t="shared" si="11"/>
        <v>7.306889352818372</v>
      </c>
      <c r="V20" s="3">
        <f t="shared" si="12"/>
        <v>1.8789144050104385</v>
      </c>
      <c r="W20" s="3">
        <f t="shared" si="13"/>
        <v>9.18580375782881</v>
      </c>
      <c r="X20" s="4"/>
      <c r="Y20" s="4"/>
      <c r="AB20" s="4"/>
    </row>
    <row r="21" spans="2:28" ht="12" customHeight="1">
      <c r="B21" s="12">
        <v>13</v>
      </c>
      <c r="C21" s="5" t="s">
        <v>25</v>
      </c>
      <c r="D21" s="22">
        <v>2369</v>
      </c>
      <c r="E21" s="22">
        <v>3229</v>
      </c>
      <c r="F21" s="22">
        <v>532</v>
      </c>
      <c r="G21" s="17">
        <f t="shared" si="0"/>
        <v>22.45673279864922</v>
      </c>
      <c r="H21" s="22">
        <v>311</v>
      </c>
      <c r="I21" s="17">
        <f t="shared" si="1"/>
        <v>9.631464849798698</v>
      </c>
      <c r="J21" s="22">
        <v>16</v>
      </c>
      <c r="K21" s="17">
        <f t="shared" si="2"/>
        <v>0.6753904601097509</v>
      </c>
      <c r="L21" s="22">
        <v>12</v>
      </c>
      <c r="M21" s="17">
        <f t="shared" si="3"/>
        <v>0.37163208423660576</v>
      </c>
      <c r="N21" s="24">
        <f t="shared" si="4"/>
        <v>548</v>
      </c>
      <c r="O21" s="17">
        <f t="shared" si="5"/>
        <v>23.13212325875897</v>
      </c>
      <c r="P21" s="24">
        <f t="shared" si="6"/>
        <v>323</v>
      </c>
      <c r="Q21" s="17">
        <f t="shared" si="7"/>
        <v>10.003096934035305</v>
      </c>
      <c r="R21" s="3">
        <f t="shared" si="8"/>
        <v>9.6314648497987</v>
      </c>
      <c r="S21" s="3">
        <f t="shared" si="9"/>
        <v>10.003096934035305</v>
      </c>
      <c r="T21" s="3">
        <f t="shared" si="10"/>
        <v>0.37163208423660576</v>
      </c>
      <c r="U21" s="3">
        <f t="shared" si="11"/>
        <v>22.45673279864922</v>
      </c>
      <c r="V21" s="3">
        <f t="shared" si="12"/>
        <v>0.6753904601097509</v>
      </c>
      <c r="W21" s="3">
        <f t="shared" si="13"/>
        <v>23.13212325875897</v>
      </c>
      <c r="X21" s="4"/>
      <c r="Y21" s="4"/>
      <c r="AB21" s="4"/>
    </row>
    <row r="22" spans="2:28" ht="12" customHeight="1">
      <c r="B22" s="12">
        <v>14</v>
      </c>
      <c r="C22" s="5" t="s">
        <v>26</v>
      </c>
      <c r="D22" s="22">
        <v>1552</v>
      </c>
      <c r="E22" s="22">
        <v>2333</v>
      </c>
      <c r="F22" s="22">
        <v>257</v>
      </c>
      <c r="G22" s="17">
        <f t="shared" si="0"/>
        <v>16.559278350515463</v>
      </c>
      <c r="H22" s="22">
        <v>275</v>
      </c>
      <c r="I22" s="17">
        <f t="shared" si="1"/>
        <v>11.78739819974282</v>
      </c>
      <c r="J22" s="22">
        <v>37</v>
      </c>
      <c r="K22" s="17">
        <f t="shared" si="2"/>
        <v>2.384020618556701</v>
      </c>
      <c r="L22" s="22">
        <v>36</v>
      </c>
      <c r="M22" s="17">
        <f t="shared" si="3"/>
        <v>1.5430775825117875</v>
      </c>
      <c r="N22" s="24">
        <f t="shared" si="4"/>
        <v>294</v>
      </c>
      <c r="O22" s="17">
        <f t="shared" si="5"/>
        <v>18.943298969072163</v>
      </c>
      <c r="P22" s="24">
        <f t="shared" si="6"/>
        <v>311</v>
      </c>
      <c r="Q22" s="17">
        <f t="shared" si="7"/>
        <v>13.330475782254608</v>
      </c>
      <c r="R22" s="3">
        <f t="shared" si="8"/>
        <v>11.787398199742821</v>
      </c>
      <c r="S22" s="3">
        <f t="shared" si="9"/>
        <v>13.330475782254608</v>
      </c>
      <c r="T22" s="3">
        <f t="shared" si="10"/>
        <v>1.5430775825117875</v>
      </c>
      <c r="U22" s="3">
        <f t="shared" si="11"/>
        <v>16.559278350515463</v>
      </c>
      <c r="V22" s="3">
        <f t="shared" si="12"/>
        <v>2.384020618556701</v>
      </c>
      <c r="W22" s="3">
        <f t="shared" si="13"/>
        <v>18.943298969072163</v>
      </c>
      <c r="X22" s="4"/>
      <c r="Y22" s="4"/>
      <c r="AB22" s="4"/>
    </row>
    <row r="23" spans="2:28" ht="12" customHeight="1">
      <c r="B23" s="12">
        <v>15</v>
      </c>
      <c r="C23" s="5" t="s">
        <v>27</v>
      </c>
      <c r="D23" s="22">
        <v>3412</v>
      </c>
      <c r="E23" s="22">
        <v>3877</v>
      </c>
      <c r="F23" s="22">
        <v>504</v>
      </c>
      <c r="G23" s="17">
        <f t="shared" si="0"/>
        <v>14.77139507620164</v>
      </c>
      <c r="H23" s="22">
        <v>491</v>
      </c>
      <c r="I23" s="17">
        <f t="shared" si="1"/>
        <v>12.664431261284498</v>
      </c>
      <c r="J23" s="22">
        <v>46</v>
      </c>
      <c r="K23" s="17">
        <f t="shared" si="2"/>
        <v>1.3481828839390386</v>
      </c>
      <c r="L23" s="22">
        <v>54</v>
      </c>
      <c r="M23" s="17">
        <f t="shared" si="3"/>
        <v>1.3928295073510446</v>
      </c>
      <c r="N23" s="24">
        <f t="shared" si="4"/>
        <v>550</v>
      </c>
      <c r="O23" s="17">
        <f t="shared" si="5"/>
        <v>16.11957796014068</v>
      </c>
      <c r="P23" s="24">
        <f t="shared" si="6"/>
        <v>545</v>
      </c>
      <c r="Q23" s="17">
        <f t="shared" si="7"/>
        <v>14.057260768635544</v>
      </c>
      <c r="R23" s="3">
        <f t="shared" si="8"/>
        <v>12.664431261284498</v>
      </c>
      <c r="S23" s="3">
        <f t="shared" si="9"/>
        <v>14.057260768635542</v>
      </c>
      <c r="T23" s="3">
        <f t="shared" si="10"/>
        <v>1.3928295073510446</v>
      </c>
      <c r="U23" s="3">
        <f t="shared" si="11"/>
        <v>14.77139507620164</v>
      </c>
      <c r="V23" s="3">
        <f t="shared" si="12"/>
        <v>1.3481828839390386</v>
      </c>
      <c r="W23" s="3">
        <f t="shared" si="13"/>
        <v>16.11957796014068</v>
      </c>
      <c r="X23" s="4"/>
      <c r="Y23" s="4"/>
      <c r="AB23" s="4"/>
    </row>
    <row r="24" spans="2:28" ht="12" customHeight="1">
      <c r="B24" s="12">
        <v>16</v>
      </c>
      <c r="C24" s="5" t="s">
        <v>28</v>
      </c>
      <c r="D24" s="22">
        <v>1496</v>
      </c>
      <c r="E24" s="22">
        <v>1876</v>
      </c>
      <c r="F24" s="22">
        <v>213</v>
      </c>
      <c r="G24" s="17">
        <f t="shared" si="0"/>
        <v>14.237967914438501</v>
      </c>
      <c r="H24" s="22">
        <v>174</v>
      </c>
      <c r="I24" s="17">
        <f t="shared" si="1"/>
        <v>9.275053304904052</v>
      </c>
      <c r="J24" s="22">
        <v>7</v>
      </c>
      <c r="K24" s="17">
        <f t="shared" si="2"/>
        <v>0.4679144385026738</v>
      </c>
      <c r="L24" s="22">
        <v>15</v>
      </c>
      <c r="M24" s="17">
        <f t="shared" si="3"/>
        <v>0.7995735607675907</v>
      </c>
      <c r="N24" s="24">
        <f t="shared" si="4"/>
        <v>220</v>
      </c>
      <c r="O24" s="17">
        <f t="shared" si="5"/>
        <v>14.705882352941178</v>
      </c>
      <c r="P24" s="24">
        <f t="shared" si="6"/>
        <v>189</v>
      </c>
      <c r="Q24" s="17">
        <f t="shared" si="7"/>
        <v>10.074626865671641</v>
      </c>
      <c r="R24" s="3">
        <f t="shared" si="8"/>
        <v>9.275053304904052</v>
      </c>
      <c r="S24" s="3">
        <f t="shared" si="9"/>
        <v>10.074626865671641</v>
      </c>
      <c r="T24" s="3">
        <f t="shared" si="10"/>
        <v>0.7995735607675906</v>
      </c>
      <c r="U24" s="3">
        <f t="shared" si="11"/>
        <v>14.237967914438503</v>
      </c>
      <c r="V24" s="3">
        <f t="shared" si="12"/>
        <v>0.4679144385026738</v>
      </c>
      <c r="W24" s="3">
        <f t="shared" si="13"/>
        <v>14.705882352941176</v>
      </c>
      <c r="X24" s="4"/>
      <c r="Y24" s="4"/>
      <c r="AB24" s="4"/>
    </row>
    <row r="25" spans="2:28" ht="12" customHeight="1">
      <c r="B25" s="12">
        <v>17</v>
      </c>
      <c r="C25" s="5" t="s">
        <v>29</v>
      </c>
      <c r="D25" s="22">
        <v>1097</v>
      </c>
      <c r="E25" s="22">
        <v>1806</v>
      </c>
      <c r="F25" s="22">
        <v>84</v>
      </c>
      <c r="G25" s="17">
        <f t="shared" si="0"/>
        <v>7.657247037374658</v>
      </c>
      <c r="H25" s="22">
        <v>94</v>
      </c>
      <c r="I25" s="17">
        <f t="shared" si="1"/>
        <v>5.204872646733112</v>
      </c>
      <c r="J25" s="22">
        <v>14</v>
      </c>
      <c r="K25" s="17">
        <f t="shared" si="2"/>
        <v>1.276207839562443</v>
      </c>
      <c r="L25" s="22">
        <v>5</v>
      </c>
      <c r="M25" s="17">
        <f t="shared" si="3"/>
        <v>0.2768549280177187</v>
      </c>
      <c r="N25" s="24">
        <f t="shared" si="4"/>
        <v>98</v>
      </c>
      <c r="O25" s="17">
        <f t="shared" si="5"/>
        <v>8.933454876937102</v>
      </c>
      <c r="P25" s="24">
        <f t="shared" si="6"/>
        <v>99</v>
      </c>
      <c r="Q25" s="17">
        <f t="shared" si="7"/>
        <v>5.48172757475083</v>
      </c>
      <c r="R25" s="3">
        <f t="shared" si="8"/>
        <v>5.2048726467331115</v>
      </c>
      <c r="S25" s="3">
        <f t="shared" si="9"/>
        <v>5.48172757475083</v>
      </c>
      <c r="T25" s="3">
        <f t="shared" si="10"/>
        <v>0.2768549280177187</v>
      </c>
      <c r="U25" s="3">
        <f t="shared" si="11"/>
        <v>7.657247037374658</v>
      </c>
      <c r="V25" s="3">
        <f t="shared" si="12"/>
        <v>1.276207839562443</v>
      </c>
      <c r="W25" s="3">
        <f t="shared" si="13"/>
        <v>8.933454876937102</v>
      </c>
      <c r="X25" s="4"/>
      <c r="Y25" s="4"/>
      <c r="AB25" s="4"/>
    </row>
    <row r="26" spans="2:28" ht="12" customHeight="1">
      <c r="B26" s="12">
        <v>18</v>
      </c>
      <c r="C26" s="5" t="s">
        <v>30</v>
      </c>
      <c r="D26" s="22">
        <v>1317</v>
      </c>
      <c r="E26" s="22">
        <v>1571</v>
      </c>
      <c r="F26" s="22">
        <v>216</v>
      </c>
      <c r="G26" s="17">
        <f t="shared" si="0"/>
        <v>16.40091116173121</v>
      </c>
      <c r="H26" s="22">
        <v>138</v>
      </c>
      <c r="I26" s="17">
        <f t="shared" si="1"/>
        <v>8.784213876511776</v>
      </c>
      <c r="J26" s="22">
        <v>14</v>
      </c>
      <c r="K26" s="17">
        <f t="shared" si="2"/>
        <v>1.0630220197418374</v>
      </c>
      <c r="L26" s="22">
        <v>10</v>
      </c>
      <c r="M26" s="17">
        <f t="shared" si="3"/>
        <v>0.6365372374283895</v>
      </c>
      <c r="N26" s="24">
        <f t="shared" si="4"/>
        <v>230</v>
      </c>
      <c r="O26" s="17">
        <f t="shared" si="5"/>
        <v>17.463933181473045</v>
      </c>
      <c r="P26" s="24">
        <f t="shared" si="6"/>
        <v>148</v>
      </c>
      <c r="Q26" s="17">
        <f t="shared" si="7"/>
        <v>9.420751113940165</v>
      </c>
      <c r="R26" s="3">
        <f t="shared" si="8"/>
        <v>8.784213876511776</v>
      </c>
      <c r="S26" s="3">
        <f t="shared" si="9"/>
        <v>9.420751113940165</v>
      </c>
      <c r="T26" s="3">
        <f t="shared" si="10"/>
        <v>0.6365372374283895</v>
      </c>
      <c r="U26" s="3">
        <f t="shared" si="11"/>
        <v>16.40091116173121</v>
      </c>
      <c r="V26" s="3">
        <f t="shared" si="12"/>
        <v>1.0630220197418374</v>
      </c>
      <c r="W26" s="3">
        <f t="shared" si="13"/>
        <v>17.463933181473045</v>
      </c>
      <c r="X26" s="4"/>
      <c r="Y26" s="4"/>
      <c r="AB26" s="4"/>
    </row>
    <row r="27" spans="2:28" ht="12" customHeight="1">
      <c r="B27" s="12">
        <v>19</v>
      </c>
      <c r="C27" s="5" t="s">
        <v>31</v>
      </c>
      <c r="D27" s="22">
        <v>858</v>
      </c>
      <c r="E27" s="22">
        <v>1610</v>
      </c>
      <c r="F27" s="22">
        <v>165</v>
      </c>
      <c r="G27" s="17">
        <f t="shared" si="0"/>
        <v>19.230769230769234</v>
      </c>
      <c r="H27" s="22">
        <v>155</v>
      </c>
      <c r="I27" s="17">
        <f t="shared" si="1"/>
        <v>9.627329192546584</v>
      </c>
      <c r="J27" s="22">
        <v>9</v>
      </c>
      <c r="K27" s="17">
        <f t="shared" si="2"/>
        <v>1.048951048951049</v>
      </c>
      <c r="L27" s="22">
        <v>8</v>
      </c>
      <c r="M27" s="17">
        <f t="shared" si="3"/>
        <v>0.4968944099378882</v>
      </c>
      <c r="N27" s="24">
        <f t="shared" si="4"/>
        <v>174</v>
      </c>
      <c r="O27" s="17">
        <f t="shared" si="5"/>
        <v>20.27972027972028</v>
      </c>
      <c r="P27" s="24">
        <f t="shared" si="6"/>
        <v>163</v>
      </c>
      <c r="Q27" s="17">
        <f t="shared" si="7"/>
        <v>10.124223602484472</v>
      </c>
      <c r="R27" s="3">
        <f t="shared" si="8"/>
        <v>9.627329192546584</v>
      </c>
      <c r="S27" s="3">
        <f t="shared" si="9"/>
        <v>10.124223602484472</v>
      </c>
      <c r="T27" s="3">
        <f t="shared" si="10"/>
        <v>0.4968944099378882</v>
      </c>
      <c r="U27" s="3">
        <f t="shared" si="11"/>
        <v>19.23076923076923</v>
      </c>
      <c r="V27" s="3">
        <f t="shared" si="12"/>
        <v>1.048951048951049</v>
      </c>
      <c r="W27" s="3">
        <f t="shared" si="13"/>
        <v>20.27972027972028</v>
      </c>
      <c r="X27" s="4"/>
      <c r="Y27" s="4"/>
      <c r="AB27" s="4"/>
    </row>
    <row r="28" spans="2:28" ht="12" customHeight="1">
      <c r="B28" s="12">
        <v>20</v>
      </c>
      <c r="C28" s="5" t="s">
        <v>32</v>
      </c>
      <c r="D28" s="22">
        <v>4361</v>
      </c>
      <c r="E28" s="22">
        <v>4435</v>
      </c>
      <c r="F28" s="22">
        <v>533</v>
      </c>
      <c r="G28" s="17">
        <f t="shared" si="0"/>
        <v>12.221967438660858</v>
      </c>
      <c r="H28" s="22">
        <v>584</v>
      </c>
      <c r="I28" s="17">
        <f t="shared" si="1"/>
        <v>13.167981961668545</v>
      </c>
      <c r="J28" s="22">
        <v>43</v>
      </c>
      <c r="K28" s="17">
        <f t="shared" si="2"/>
        <v>0.9860123824810824</v>
      </c>
      <c r="L28" s="22">
        <v>43</v>
      </c>
      <c r="M28" s="17">
        <f t="shared" si="3"/>
        <v>0.9695603156708005</v>
      </c>
      <c r="N28" s="24">
        <f t="shared" si="4"/>
        <v>576</v>
      </c>
      <c r="O28" s="17">
        <f t="shared" si="5"/>
        <v>13.20797982114194</v>
      </c>
      <c r="P28" s="24">
        <f t="shared" si="6"/>
        <v>627</v>
      </c>
      <c r="Q28" s="17">
        <f t="shared" si="7"/>
        <v>14.137542277339346</v>
      </c>
      <c r="R28" s="3">
        <f t="shared" si="8"/>
        <v>13.167981961668545</v>
      </c>
      <c r="S28" s="3">
        <f t="shared" si="9"/>
        <v>14.137542277339346</v>
      </c>
      <c r="T28" s="3">
        <f t="shared" si="10"/>
        <v>0.9695603156708005</v>
      </c>
      <c r="U28" s="3">
        <f t="shared" si="11"/>
        <v>12.221967438660858</v>
      </c>
      <c r="V28" s="3">
        <f t="shared" si="12"/>
        <v>0.9860123824810824</v>
      </c>
      <c r="W28" s="3">
        <f t="shared" si="13"/>
        <v>13.20797982114194</v>
      </c>
      <c r="X28" s="4"/>
      <c r="Y28" s="4"/>
      <c r="AB28" s="4"/>
    </row>
    <row r="29" spans="2:28" ht="12" customHeight="1">
      <c r="B29" s="12">
        <v>21</v>
      </c>
      <c r="C29" s="5" t="s">
        <v>33</v>
      </c>
      <c r="D29" s="22">
        <v>1372</v>
      </c>
      <c r="E29" s="22">
        <v>1769</v>
      </c>
      <c r="F29" s="22">
        <v>171</v>
      </c>
      <c r="G29" s="17">
        <f t="shared" si="0"/>
        <v>12.463556851311953</v>
      </c>
      <c r="H29" s="22">
        <v>177</v>
      </c>
      <c r="I29" s="17">
        <f t="shared" si="1"/>
        <v>10.005652911249294</v>
      </c>
      <c r="J29" s="22">
        <v>10</v>
      </c>
      <c r="K29" s="17">
        <f t="shared" si="2"/>
        <v>0.7288629737609329</v>
      </c>
      <c r="L29" s="22">
        <v>9</v>
      </c>
      <c r="M29" s="17">
        <f t="shared" si="3"/>
        <v>0.5087620124364047</v>
      </c>
      <c r="N29" s="24">
        <f t="shared" si="4"/>
        <v>181</v>
      </c>
      <c r="O29" s="17">
        <f t="shared" si="5"/>
        <v>13.192419825072887</v>
      </c>
      <c r="P29" s="24">
        <f t="shared" si="6"/>
        <v>186</v>
      </c>
      <c r="Q29" s="17">
        <f t="shared" si="7"/>
        <v>10.514414923685699</v>
      </c>
      <c r="R29" s="3">
        <f t="shared" si="8"/>
        <v>10.005652911249294</v>
      </c>
      <c r="S29" s="3">
        <f t="shared" si="9"/>
        <v>10.514414923685699</v>
      </c>
      <c r="T29" s="3">
        <f t="shared" si="10"/>
        <v>0.5087620124364047</v>
      </c>
      <c r="U29" s="3">
        <f t="shared" si="11"/>
        <v>12.463556851311953</v>
      </c>
      <c r="V29" s="3">
        <f t="shared" si="12"/>
        <v>0.7288629737609329</v>
      </c>
      <c r="W29" s="3">
        <f t="shared" si="13"/>
        <v>13.192419825072886</v>
      </c>
      <c r="X29" s="4"/>
      <c r="Y29" s="4"/>
      <c r="AB29" s="4"/>
    </row>
    <row r="30" spans="2:28" ht="12" customHeight="1">
      <c r="B30" s="12">
        <v>22</v>
      </c>
      <c r="C30" s="5" t="s">
        <v>34</v>
      </c>
      <c r="D30" s="22">
        <v>1534</v>
      </c>
      <c r="E30" s="22">
        <v>3098</v>
      </c>
      <c r="F30" s="22">
        <v>180</v>
      </c>
      <c r="G30" s="17">
        <f t="shared" si="0"/>
        <v>11.734028683181226</v>
      </c>
      <c r="H30" s="22">
        <v>184</v>
      </c>
      <c r="I30" s="17">
        <f t="shared" si="1"/>
        <v>5.939315687540349</v>
      </c>
      <c r="J30" s="22">
        <v>11</v>
      </c>
      <c r="K30" s="17">
        <f t="shared" si="2"/>
        <v>0.7170795306388527</v>
      </c>
      <c r="L30" s="22">
        <v>9</v>
      </c>
      <c r="M30" s="17">
        <f t="shared" si="3"/>
        <v>0.2905100064557779</v>
      </c>
      <c r="N30" s="24">
        <f t="shared" si="4"/>
        <v>191</v>
      </c>
      <c r="O30" s="17">
        <f t="shared" si="5"/>
        <v>12.451108213820078</v>
      </c>
      <c r="P30" s="24">
        <f t="shared" si="6"/>
        <v>193</v>
      </c>
      <c r="Q30" s="17">
        <f t="shared" si="7"/>
        <v>6.229825693996126</v>
      </c>
      <c r="R30" s="3">
        <f t="shared" si="8"/>
        <v>5.939315687540349</v>
      </c>
      <c r="S30" s="3">
        <f t="shared" si="9"/>
        <v>6.229825693996126</v>
      </c>
      <c r="T30" s="3">
        <f t="shared" si="10"/>
        <v>0.2905100064557779</v>
      </c>
      <c r="U30" s="3">
        <f t="shared" si="11"/>
        <v>11.734028683181226</v>
      </c>
      <c r="V30" s="3">
        <f t="shared" si="12"/>
        <v>0.7170795306388527</v>
      </c>
      <c r="W30" s="3">
        <f t="shared" si="13"/>
        <v>12.451108213820078</v>
      </c>
      <c r="X30" s="4"/>
      <c r="Y30" s="4"/>
      <c r="AB30" s="4"/>
    </row>
    <row r="31" spans="2:28" ht="12" customHeight="1">
      <c r="B31" s="12">
        <v>23</v>
      </c>
      <c r="C31" s="5" t="s">
        <v>35</v>
      </c>
      <c r="D31" s="22">
        <v>1288</v>
      </c>
      <c r="E31" s="22">
        <v>1514</v>
      </c>
      <c r="F31" s="22">
        <v>153</v>
      </c>
      <c r="G31" s="17">
        <f t="shared" si="0"/>
        <v>11.87888198757764</v>
      </c>
      <c r="H31" s="22">
        <v>164</v>
      </c>
      <c r="I31" s="17">
        <f t="shared" si="1"/>
        <v>10.83223249669749</v>
      </c>
      <c r="J31" s="22">
        <v>11</v>
      </c>
      <c r="K31" s="17">
        <f t="shared" si="2"/>
        <v>0.8540372670807453</v>
      </c>
      <c r="L31" s="22">
        <v>9</v>
      </c>
      <c r="M31" s="17">
        <f t="shared" si="3"/>
        <v>0.59445178335535</v>
      </c>
      <c r="N31" s="24">
        <f t="shared" si="4"/>
        <v>164</v>
      </c>
      <c r="O31" s="17">
        <f t="shared" si="5"/>
        <v>12.732919254658384</v>
      </c>
      <c r="P31" s="24">
        <f t="shared" si="6"/>
        <v>173</v>
      </c>
      <c r="Q31" s="17">
        <f t="shared" si="7"/>
        <v>11.42668428005284</v>
      </c>
      <c r="R31" s="3">
        <f t="shared" si="8"/>
        <v>10.83223249669749</v>
      </c>
      <c r="S31" s="3">
        <f t="shared" si="9"/>
        <v>11.42668428005284</v>
      </c>
      <c r="T31" s="3">
        <f t="shared" si="10"/>
        <v>0.5944517833553501</v>
      </c>
      <c r="U31" s="3">
        <f t="shared" si="11"/>
        <v>11.878881987577639</v>
      </c>
      <c r="V31" s="3">
        <f t="shared" si="12"/>
        <v>0.8540372670807453</v>
      </c>
      <c r="W31" s="3">
        <f t="shared" si="13"/>
        <v>12.732919254658386</v>
      </c>
      <c r="X31" s="4"/>
      <c r="Y31" s="4"/>
      <c r="AB31" s="4"/>
    </row>
    <row r="32" spans="2:28" ht="12" customHeight="1">
      <c r="B32" s="12">
        <v>24</v>
      </c>
      <c r="C32" s="5" t="s">
        <v>36</v>
      </c>
      <c r="D32" s="22">
        <v>553</v>
      </c>
      <c r="E32" s="22">
        <v>725</v>
      </c>
      <c r="F32" s="22">
        <v>72</v>
      </c>
      <c r="G32" s="17">
        <f t="shared" si="0"/>
        <v>13.01989150090416</v>
      </c>
      <c r="H32" s="22">
        <v>52</v>
      </c>
      <c r="I32" s="17">
        <f t="shared" si="1"/>
        <v>7.1724137931034475</v>
      </c>
      <c r="J32" s="22">
        <v>6</v>
      </c>
      <c r="K32" s="17">
        <f t="shared" si="2"/>
        <v>1.0849909584086799</v>
      </c>
      <c r="L32" s="22">
        <v>3</v>
      </c>
      <c r="M32" s="17">
        <f t="shared" si="3"/>
        <v>0.41379310344827586</v>
      </c>
      <c r="N32" s="24">
        <f t="shared" si="4"/>
        <v>78</v>
      </c>
      <c r="O32" s="17">
        <f t="shared" si="5"/>
        <v>14.10488245931284</v>
      </c>
      <c r="P32" s="24">
        <f t="shared" si="6"/>
        <v>55</v>
      </c>
      <c r="Q32" s="17">
        <f t="shared" si="7"/>
        <v>7.586206896551724</v>
      </c>
      <c r="R32" s="3">
        <f t="shared" si="8"/>
        <v>7.172413793103448</v>
      </c>
      <c r="S32" s="3">
        <f t="shared" si="9"/>
        <v>7.586206896551724</v>
      </c>
      <c r="T32" s="3">
        <f t="shared" si="10"/>
        <v>0.41379310344827586</v>
      </c>
      <c r="U32" s="3">
        <f t="shared" si="11"/>
        <v>13.019891500904158</v>
      </c>
      <c r="V32" s="3">
        <f t="shared" si="12"/>
        <v>1.0849909584086799</v>
      </c>
      <c r="W32" s="3">
        <f t="shared" si="13"/>
        <v>14.104882459312838</v>
      </c>
      <c r="X32" s="4"/>
      <c r="Y32" s="4"/>
      <c r="AB32" s="4"/>
    </row>
    <row r="33" spans="2:28" ht="12" customHeight="1">
      <c r="B33" s="12">
        <v>25</v>
      </c>
      <c r="C33" s="5" t="s">
        <v>37</v>
      </c>
      <c r="D33" s="22">
        <v>1399</v>
      </c>
      <c r="E33" s="22">
        <v>1471</v>
      </c>
      <c r="F33" s="22">
        <v>145</v>
      </c>
      <c r="G33" s="17">
        <f t="shared" si="0"/>
        <v>10.364546104360258</v>
      </c>
      <c r="H33" s="22">
        <v>152</v>
      </c>
      <c r="I33" s="17">
        <f t="shared" si="1"/>
        <v>10.333106730115569</v>
      </c>
      <c r="J33" s="22">
        <v>15</v>
      </c>
      <c r="K33" s="17">
        <f t="shared" si="2"/>
        <v>1.0721944245889923</v>
      </c>
      <c r="L33" s="22">
        <v>11</v>
      </c>
      <c r="M33" s="17">
        <f t="shared" si="3"/>
        <v>0.7477906186267845</v>
      </c>
      <c r="N33" s="24">
        <f t="shared" si="4"/>
        <v>160</v>
      </c>
      <c r="O33" s="17">
        <f t="shared" si="5"/>
        <v>11.43674052894925</v>
      </c>
      <c r="P33" s="24">
        <f t="shared" si="6"/>
        <v>163</v>
      </c>
      <c r="Q33" s="17">
        <f t="shared" si="7"/>
        <v>11.080897348742353</v>
      </c>
      <c r="R33" s="3">
        <f t="shared" si="8"/>
        <v>10.333106730115567</v>
      </c>
      <c r="S33" s="3">
        <f t="shared" si="9"/>
        <v>11.080897348742353</v>
      </c>
      <c r="T33" s="3">
        <f t="shared" si="10"/>
        <v>0.7477906186267845</v>
      </c>
      <c r="U33" s="3">
        <f t="shared" si="11"/>
        <v>10.364546104360258</v>
      </c>
      <c r="V33" s="3">
        <f t="shared" si="12"/>
        <v>1.072194424588992</v>
      </c>
      <c r="W33" s="3">
        <f t="shared" si="13"/>
        <v>11.43674052894925</v>
      </c>
      <c r="X33" s="4"/>
      <c r="Y33" s="4"/>
      <c r="AB33" s="4"/>
    </row>
    <row r="34" spans="2:23" ht="12" customHeight="1">
      <c r="B34" s="12">
        <v>26</v>
      </c>
      <c r="C34" s="5" t="s">
        <v>38</v>
      </c>
      <c r="D34" s="22">
        <v>8442</v>
      </c>
      <c r="E34" s="22">
        <v>9010</v>
      </c>
      <c r="F34" s="22">
        <v>1100</v>
      </c>
      <c r="G34" s="17">
        <f t="shared" si="0"/>
        <v>13.030087656953329</v>
      </c>
      <c r="H34" s="22">
        <v>1525</v>
      </c>
      <c r="I34" s="17">
        <f t="shared" si="1"/>
        <v>16.925638179800224</v>
      </c>
      <c r="J34" s="22">
        <v>68</v>
      </c>
      <c r="K34" s="17">
        <f t="shared" si="2"/>
        <v>0.8054963278843875</v>
      </c>
      <c r="L34" s="22">
        <v>127</v>
      </c>
      <c r="M34" s="17">
        <f t="shared" si="3"/>
        <v>1.409544950055494</v>
      </c>
      <c r="N34" s="24">
        <f t="shared" si="4"/>
        <v>1168</v>
      </c>
      <c r="O34" s="17">
        <f t="shared" si="5"/>
        <v>13.835583984837715</v>
      </c>
      <c r="P34" s="24">
        <f t="shared" si="6"/>
        <v>1652</v>
      </c>
      <c r="Q34" s="17">
        <f t="shared" si="7"/>
        <v>18.335183129855718</v>
      </c>
      <c r="R34" s="3">
        <f t="shared" si="8"/>
        <v>16.92563817980022</v>
      </c>
      <c r="S34" s="3">
        <f t="shared" si="9"/>
        <v>18.335183129855714</v>
      </c>
      <c r="T34" s="3">
        <f t="shared" si="10"/>
        <v>1.409544950055494</v>
      </c>
      <c r="U34" s="3">
        <f t="shared" si="11"/>
        <v>13.030087656953329</v>
      </c>
      <c r="V34" s="3">
        <f t="shared" si="12"/>
        <v>0.8054963278843876</v>
      </c>
      <c r="W34" s="3">
        <f t="shared" si="13"/>
        <v>13.835583984837717</v>
      </c>
    </row>
    <row r="35" spans="2:28" ht="12" customHeight="1">
      <c r="B35" s="12">
        <v>27</v>
      </c>
      <c r="C35" s="5" t="s">
        <v>39</v>
      </c>
      <c r="D35" s="22"/>
      <c r="E35" s="22"/>
      <c r="F35" s="22"/>
      <c r="G35" s="17"/>
      <c r="H35" s="22"/>
      <c r="I35" s="17"/>
      <c r="J35" s="22"/>
      <c r="K35" s="17"/>
      <c r="L35" s="22"/>
      <c r="M35" s="17"/>
      <c r="N35" s="24"/>
      <c r="O35" s="17"/>
      <c r="P35" s="24"/>
      <c r="Q35" s="17"/>
      <c r="R35" s="3">
        <f t="shared" si="8"/>
        <v>0</v>
      </c>
      <c r="S35" s="3">
        <f t="shared" si="9"/>
        <v>0</v>
      </c>
      <c r="T35" s="3">
        <f t="shared" si="10"/>
        <v>0</v>
      </c>
      <c r="U35" s="3">
        <f t="shared" si="11"/>
        <v>0</v>
      </c>
      <c r="V35" s="3">
        <f t="shared" si="12"/>
        <v>0</v>
      </c>
      <c r="W35" s="3">
        <f t="shared" si="13"/>
        <v>0</v>
      </c>
      <c r="X35" s="4"/>
      <c r="Y35" s="4"/>
      <c r="AB35" s="4"/>
    </row>
    <row r="36" spans="2:23" ht="12" customHeight="1">
      <c r="B36" s="19"/>
      <c r="C36" s="20" t="s">
        <v>40</v>
      </c>
      <c r="D36" s="23">
        <f>SUM(D9:D35)</f>
        <v>52246</v>
      </c>
      <c r="E36" s="23">
        <f>SUM(E9:E35)</f>
        <v>65798</v>
      </c>
      <c r="F36" s="23">
        <f>SUM(F9:F35)</f>
        <v>6918</v>
      </c>
      <c r="G36" s="18">
        <f>IF(D36=0,0,F36/D36*100)</f>
        <v>13.241205068330588</v>
      </c>
      <c r="H36" s="23">
        <f>SUM(H9:H35)</f>
        <v>6592</v>
      </c>
      <c r="I36" s="18">
        <f>IF(E36=0,"0",H36/E36*100)</f>
        <v>10.018541597009028</v>
      </c>
      <c r="J36" s="23">
        <f>SUM(J9:J35)</f>
        <v>442</v>
      </c>
      <c r="K36" s="18">
        <f>IF(D36=0,0,J36/D36*100)</f>
        <v>0.8459977797343338</v>
      </c>
      <c r="L36" s="23">
        <f>SUM(L9:L35)</f>
        <v>474</v>
      </c>
      <c r="M36" s="18">
        <f>IF(E36=0,"0",L36/E36*100)</f>
        <v>0.7203866378917292</v>
      </c>
      <c r="N36" s="23">
        <f>F36+J36</f>
        <v>7360</v>
      </c>
      <c r="O36" s="18">
        <f>IF(D36=0,0,N36/D36*100)</f>
        <v>14.087202848064923</v>
      </c>
      <c r="P36" s="23">
        <f>L36+H36</f>
        <v>7066</v>
      </c>
      <c r="Q36" s="18">
        <f t="shared" si="7"/>
        <v>10.738928234900758</v>
      </c>
      <c r="R36" s="3">
        <f t="shared" si="8"/>
        <v>10.018541597009028</v>
      </c>
      <c r="S36" s="3">
        <f t="shared" si="9"/>
        <v>10.738928234900756</v>
      </c>
      <c r="T36" s="3">
        <f t="shared" si="10"/>
        <v>0.7203866378917292</v>
      </c>
      <c r="U36" s="3">
        <f t="shared" si="11"/>
        <v>13.24120506833059</v>
      </c>
      <c r="V36" s="3">
        <f t="shared" si="12"/>
        <v>0.8459977797343338</v>
      </c>
      <c r="W36" s="3">
        <f t="shared" si="13"/>
        <v>14.087202848064925</v>
      </c>
    </row>
    <row r="37" ht="12.75">
      <c r="D37" s="4"/>
    </row>
    <row r="38" ht="12.75">
      <c r="C38" s="1" t="s">
        <v>41</v>
      </c>
    </row>
  </sheetData>
  <sheetProtection/>
  <mergeCells count="17"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conditionalFormatting sqref="D9:Q36">
    <cfRule type="cellIs" priority="1" dxfId="1" operator="equal" stopIfTrue="1">
      <formula>0</formula>
    </cfRule>
  </conditionalFormatting>
  <printOptions/>
  <pageMargins left="0.15748031496062992" right="0" top="0.3937007874015748" bottom="0.1968503937007874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2016-08-17T09:11:47Z</cp:lastPrinted>
  <dcterms:created xsi:type="dcterms:W3CDTF">2011-07-25T07:04:57Z</dcterms:created>
  <dcterms:modified xsi:type="dcterms:W3CDTF">2018-03-06T12:16:42Z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8.2. Якість розгляду адміністративних справ окружними адміністративними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2209517</vt:i4>
  </property>
  <property fmtid="{D5CDD505-2E9C-101B-9397-08002B2CF9AE}" pid="7" name="Тип звіту">
    <vt:lpwstr>8.2. Якість розгляду адміністративних справ окружними адміністративними судами</vt:lpwstr>
  </property>
  <property fmtid="{D5CDD505-2E9C-101B-9397-08002B2CF9AE}" pid="8" name="К.Cума">
    <vt:lpwstr>0FA9D724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2F82324D</vt:lpwstr>
  </property>
  <property fmtid="{D5CDD505-2E9C-101B-9397-08002B2CF9AE}" pid="16" name="Версія БД">
    <vt:lpwstr>3.19.0.1578</vt:lpwstr>
  </property>
</Properties>
</file>