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Христина\ТАБЛИЦІ\2025\"/>
    </mc:Choice>
  </mc:AlternateContent>
  <bookViews>
    <workbookView xWindow="0" yWindow="-12" windowWidth="19440" windowHeight="7776"/>
  </bookViews>
  <sheets>
    <sheet name="Статистика" sheetId="1" r:id="rId1"/>
    <sheet name="Лист4" sheetId="5" state="hidden" r:id="rId2"/>
  </sheets>
  <externalReferences>
    <externalReference r:id="rId3"/>
  </externalReferences>
  <definedNames>
    <definedName name="Суди">Статистика!$B$5:$B$14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/>
  <c r="Z4" i="1"/>
  <c r="AA4" i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</calcChain>
</file>

<file path=xl/sharedStrings.xml><?xml version="1.0" encoding="utf-8"?>
<sst xmlns="http://schemas.openxmlformats.org/spreadsheetml/2006/main" count="166" uniqueCount="154">
  <si>
    <t>Всього</t>
  </si>
  <si>
    <t>№</t>
  </si>
  <si>
    <t>Суд</t>
  </si>
  <si>
    <t>усього</t>
  </si>
  <si>
    <t>визначено наказом ДСА</t>
  </si>
  <si>
    <t xml:space="preserve">Бережанський районний суд </t>
  </si>
  <si>
    <t xml:space="preserve">Борщівський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</si>
  <si>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</si>
  <si>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</si>
  <si>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</si>
  <si>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</si>
  <si>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</si>
  <si>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Монастириський районний суд </t>
  </si>
  <si>
    <t xml:space="preserve">Підгаєцький районний суд </t>
  </si>
  <si>
    <t xml:space="preserve">Теребовлянський районний суд </t>
  </si>
  <si>
    <t>Бучацький районний суд</t>
  </si>
  <si>
    <t xml:space="preserve">Кременецький районний суд </t>
  </si>
  <si>
    <t xml:space="preserve">Лановецький районний суд </t>
  </si>
  <si>
    <t xml:space="preserve">Підволочиський районний суд </t>
  </si>
  <si>
    <t xml:space="preserve">Чортківський районний суд </t>
  </si>
  <si>
    <t xml:space="preserve">Шумський районний суд </t>
  </si>
  <si>
    <t>% збільшення/зменшення</t>
  </si>
  <si>
    <t>Надійшло</t>
  </si>
  <si>
    <t>Узагальнена інформація щодо надходження та розгляду справ місцевими загальними судами Тернопільської області за I квартал 2025 року в порівнянні з I кварталом 2024 року</t>
  </si>
  <si>
    <t>здійснювали правосуддя у І кв.2025</t>
  </si>
  <si>
    <t>здійснювали правосуддя у І кв.2024</t>
  </si>
  <si>
    <t>Розглянуто справ і матеріалів І кв.2024</t>
  </si>
  <si>
    <t>Розглянуто справ і матеріалів І кв.2025</t>
  </si>
  <si>
    <t>Кримінальні І кв.2024</t>
  </si>
  <si>
    <t>Кримінальні І кв.2025</t>
  </si>
  <si>
    <t xml:space="preserve"> </t>
  </si>
  <si>
    <t>Цивільні І кв.2024</t>
  </si>
  <si>
    <t>Цивільні І кв.2025</t>
  </si>
  <si>
    <t>Адмін.правопорушення І кв.2024</t>
  </si>
  <si>
    <t>Адмін.правопорушення І кв.2025</t>
  </si>
  <si>
    <t>Середньо-місячне надходження всіх справ (в місяць) І кв.2024</t>
  </si>
  <si>
    <t>Середньо-місячне надходження всіх справ (в місяць) І кв.2025</t>
  </si>
  <si>
    <t xml:space="preserve">Тернопільський міськрайонний суд </t>
  </si>
  <si>
    <t>Адміністративні І кв.2024</t>
  </si>
  <si>
    <t>Адміністративні І кв.2025</t>
  </si>
  <si>
    <t>Перебувало в провадженні</t>
  </si>
  <si>
    <t>Перебувало в провадженні справ і матеріалів І кв. 2024</t>
  </si>
  <si>
    <t>Перебувало в провадженні справ і матеріалів І кв. 2025</t>
  </si>
  <si>
    <t xml:space="preserve">Кількісний склад суддів суду </t>
  </si>
  <si>
    <t>Надійшло справ і матеріалів</t>
  </si>
  <si>
    <t>26</t>
  </si>
  <si>
    <t>-0,56</t>
  </si>
  <si>
    <t>-10,19</t>
  </si>
  <si>
    <t>+10,07</t>
  </si>
  <si>
    <t>+8,21</t>
  </si>
  <si>
    <t>+2,09</t>
  </si>
  <si>
    <t>-8,72</t>
  </si>
  <si>
    <t>-6,47</t>
  </si>
  <si>
    <t>-18,33</t>
  </si>
  <si>
    <t>-15,29</t>
  </si>
  <si>
    <t>-13,88</t>
  </si>
  <si>
    <t>+10,10</t>
  </si>
  <si>
    <t>-7,11</t>
  </si>
  <si>
    <t>-2,89</t>
  </si>
  <si>
    <t>-19,51</t>
  </si>
  <si>
    <t>-10,88</t>
  </si>
  <si>
    <t>-17,71</t>
  </si>
  <si>
    <t>-10,47</t>
  </si>
  <si>
    <t>-9,24</t>
  </si>
  <si>
    <t>-6,49</t>
  </si>
  <si>
    <t>-6,32</t>
  </si>
  <si>
    <t>-0,96</t>
  </si>
  <si>
    <t>+1,57</t>
  </si>
  <si>
    <t>+2,52</t>
  </si>
  <si>
    <t>+4,07</t>
  </si>
  <si>
    <t>-9,07</t>
  </si>
  <si>
    <t>-20,76</t>
  </si>
  <si>
    <t>-3,45</t>
  </si>
  <si>
    <t>-14,71</t>
  </si>
  <si>
    <t>-13,23</t>
  </si>
  <si>
    <t>-23,59</t>
  </si>
  <si>
    <t>+3,85</t>
  </si>
  <si>
    <t>-7,09</t>
  </si>
  <si>
    <t>+4,75</t>
  </si>
  <si>
    <t>-10,96</t>
  </si>
  <si>
    <t>-11,93</t>
  </si>
  <si>
    <t>-28,60</t>
  </si>
  <si>
    <t>-7,47</t>
  </si>
  <si>
    <t>+13,62</t>
  </si>
  <si>
    <t>-7,51</t>
  </si>
  <si>
    <t>-16,15</t>
  </si>
  <si>
    <t>-35,74</t>
  </si>
  <si>
    <t>+27,10</t>
  </si>
  <si>
    <t>-17,66</t>
  </si>
  <si>
    <t>-18,29</t>
  </si>
  <si>
    <t>-10,59</t>
  </si>
  <si>
    <t>-9,30</t>
  </si>
  <si>
    <t>-3,87</t>
  </si>
  <si>
    <t>-4,97</t>
  </si>
  <si>
    <t>-18,32</t>
  </si>
  <si>
    <t>+16,67</t>
  </si>
  <si>
    <t>-15,59</t>
  </si>
  <si>
    <t>-5,40</t>
  </si>
  <si>
    <t>+8,50</t>
  </si>
  <si>
    <t>-11,78</t>
  </si>
  <si>
    <t>-4,15</t>
  </si>
  <si>
    <t>+48,46</t>
  </si>
  <si>
    <t>-21,37</t>
  </si>
  <si>
    <t>-18,18</t>
  </si>
  <si>
    <t>-29,66</t>
  </si>
  <si>
    <t>+0,60</t>
  </si>
  <si>
    <t>-30,21</t>
  </si>
  <si>
    <t>-13,26</t>
  </si>
  <si>
    <t>-32,00</t>
  </si>
  <si>
    <t>-5,85</t>
  </si>
  <si>
    <t>+48,75</t>
  </si>
  <si>
    <t>+19,05</t>
  </si>
  <si>
    <t>-3,33</t>
  </si>
  <si>
    <t>+33,33</t>
  </si>
  <si>
    <t>-0,55</t>
  </si>
  <si>
    <t>-2,57</t>
  </si>
  <si>
    <t>-4,75</t>
  </si>
  <si>
    <t>+5,71</t>
  </si>
  <si>
    <t>+82,86</t>
  </si>
  <si>
    <t>+75,00</t>
  </si>
  <si>
    <t>-33,33</t>
  </si>
  <si>
    <t>+84,62</t>
  </si>
  <si>
    <t>+142,86</t>
  </si>
  <si>
    <t>-20,00</t>
  </si>
  <si>
    <t>+83,33</t>
  </si>
  <si>
    <t>+14,29</t>
  </si>
  <si>
    <t>-100,00</t>
  </si>
  <si>
    <t>+347,62</t>
  </si>
  <si>
    <t>+42,86</t>
  </si>
  <si>
    <t>+50,00</t>
  </si>
  <si>
    <t>+140,00</t>
  </si>
  <si>
    <t>+266,67</t>
  </si>
  <si>
    <t>0,00</t>
  </si>
  <si>
    <t>+73,33</t>
  </si>
  <si>
    <t>+214,29</t>
  </si>
  <si>
    <t>-66,67</t>
  </si>
  <si>
    <t>+4,00</t>
  </si>
  <si>
    <t>+25,40</t>
  </si>
  <si>
    <t>+28,64</t>
  </si>
  <si>
    <t>+14,09</t>
  </si>
  <si>
    <t>+39,88</t>
  </si>
  <si>
    <t>+7,95</t>
  </si>
  <si>
    <t>+35,75</t>
  </si>
  <si>
    <t>-6,51</t>
  </si>
  <si>
    <t>+17,20</t>
  </si>
  <si>
    <t>-13,65</t>
  </si>
  <si>
    <t>+27,97</t>
  </si>
  <si>
    <t>-1,24</t>
  </si>
  <si>
    <t>-9,26</t>
  </si>
  <si>
    <t>-20,83</t>
  </si>
  <si>
    <t>+0,04</t>
  </si>
  <si>
    <t>+13,31</t>
  </si>
  <si>
    <t>-23,53</t>
  </si>
  <si>
    <t>Завідувач сектору організаційного забезпечення діяльності судів та судової статистики         __________        Діана МУДРОВА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</si>
</sst>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3" fontId="3" fillId="0" borderId="2" xfId="0" applyNumberFormat="1" applyFont="1" applyFill="1" applyBorder="1" applyAlignment="1" applyProtection="1">
      <alignment horizontal="center" vertical="top"/>
    </xf>
    <xf numFmtId="3" fontId="3" fillId="0" borderId="3" xfId="0" applyNumberFormat="1" applyFont="1" applyFill="1" applyBorder="1" applyAlignment="1" applyProtection="1">
      <alignment horizontal="center" vertical="top"/>
    </xf>
    <xf numFmtId="3" fontId="3" fillId="0" borderId="5" xfId="0" applyNumberFormat="1" applyFont="1" applyFill="1" applyBorder="1" applyAlignment="1" applyProtection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2" xfId="1" applyFont="1" applyFill="1" applyBorder="1" applyAlignment="1" applyProtection="1">
      <alignment horizontal="center" vertical="top" wrapText="1"/>
      <protection locked="0"/>
    </xf>
    <xf numFmtId="3" fontId="3" fillId="0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1" fontId="2" fillId="2" borderId="2" xfId="2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3" fontId="2" fillId="2" borderId="5" xfId="0" applyNumberFormat="1" applyFont="1" applyFill="1" applyBorder="1" applyAlignment="1" applyProtection="1">
      <alignment horizontal="center" vertical="top"/>
    </xf>
    <xf numFmtId="3" fontId="2" fillId="2" borderId="2" xfId="0" applyNumberFormat="1" applyFont="1" applyFill="1" applyBorder="1" applyAlignment="1" applyProtection="1">
      <alignment horizontal="center" vertical="top"/>
    </xf>
    <xf numFmtId="3" fontId="2" fillId="2" borderId="2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4" fillId="2" borderId="2" xfId="0" applyNumberFormat="1" applyFont="1" applyFill="1" applyBorder="1" applyAlignment="1" applyProtection="1">
      <alignment horizontal="center" vertical="top"/>
    </xf>
    <xf numFmtId="2" fontId="3" fillId="0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88;&#1080;&#1089;&#1090;&#1080;&#1085;&#1072;/&#1058;&#1040;&#1041;&#1051;&#1048;&#1062;&#1030;/&#1058;&#1072;&#1073;&#1083;&#1080;&#1094;&#1110;%202024/&#1056;&#1086;&#1079;&#1075;&#1083;&#1103;&#1076;%20&#1089;&#1087;&#1088;&#1072;&#1074;%20&#1030;&#1082;&#1074;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Лист4"/>
    </sheetNames>
    <sheetDataSet>
      <sheetData sheetId="0" refreshError="1">
        <row r="4">
          <cell r="M4">
            <v>1350.9166666666667</v>
          </cell>
        </row>
        <row r="5">
          <cell r="M5">
            <v>38.583333333333336</v>
          </cell>
        </row>
        <row r="6">
          <cell r="M6">
            <v>43</v>
          </cell>
        </row>
        <row r="7">
          <cell r="M7">
            <v>51.833333333333336</v>
          </cell>
        </row>
        <row r="8">
          <cell r="M8">
            <v>50.416666666666664</v>
          </cell>
        </row>
        <row r="9">
          <cell r="M9">
            <v>42.166666666666664</v>
          </cell>
        </row>
        <row r="10">
          <cell r="M10">
            <v>68.333333333333329</v>
          </cell>
        </row>
        <row r="11">
          <cell r="M11">
            <v>56</v>
          </cell>
        </row>
        <row r="12">
          <cell r="M12">
            <v>19.833333333333332</v>
          </cell>
        </row>
        <row r="13">
          <cell r="M13">
            <v>97.5</v>
          </cell>
        </row>
        <row r="14">
          <cell r="M14">
            <v>31.916666666666668</v>
          </cell>
        </row>
        <row r="15">
          <cell r="M15">
            <v>14.333333333333334</v>
          </cell>
        </row>
        <row r="16">
          <cell r="M16">
            <v>43.75</v>
          </cell>
        </row>
        <row r="17">
          <cell r="M17">
            <v>11.333333333333334</v>
          </cell>
        </row>
        <row r="18">
          <cell r="M18">
            <v>60.75</v>
          </cell>
        </row>
        <row r="19">
          <cell r="M19">
            <v>599.75</v>
          </cell>
        </row>
        <row r="20">
          <cell r="M20">
            <v>84.416666666666671</v>
          </cell>
        </row>
        <row r="21">
          <cell r="M21">
            <v>37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topLeftCell="D8" zoomScale="50" zoomScaleNormal="50" workbookViewId="0">
      <selection sqref="A1:AB23"/>
    </sheetView>
  </sheetViews>
  <sheetFormatPr defaultColWidth="6.44140625" defaultRowHeight="21" x14ac:dyDescent="0.3"/>
  <cols>
    <col min="1" max="1" width="4.6640625" style="13" customWidth="1"/>
    <col min="2" max="2" width="48" style="26" customWidth="1"/>
    <col min="3" max="3" width="14" style="13" customWidth="1"/>
    <col min="4" max="4" width="16.5546875" style="13" customWidth="1"/>
    <col min="5" max="5" width="17.109375" style="13" customWidth="1"/>
    <col min="6" max="6" width="14.88671875" style="13" customWidth="1"/>
    <col min="7" max="7" width="15.5546875" style="13" customWidth="1"/>
    <col min="8" max="8" width="16.21875" style="13" customWidth="1"/>
    <col min="9" max="9" width="16.44140625" style="13" customWidth="1"/>
    <col min="10" max="10" width="17.5546875" style="13" customWidth="1"/>
    <col min="11" max="11" width="18.77734375" style="13" customWidth="1"/>
    <col min="12" max="12" width="15.6640625" style="13" customWidth="1"/>
    <col min="13" max="13" width="16.33203125" style="13" customWidth="1"/>
    <col min="14" max="14" width="17.109375" style="13" customWidth="1"/>
    <col min="15" max="15" width="12.88671875" style="13" customWidth="1"/>
    <col min="16" max="16" width="11.6640625" style="13" customWidth="1"/>
    <col min="17" max="17" width="16.33203125" style="13" customWidth="1"/>
    <col min="18" max="18" width="12.6640625" style="13" customWidth="1"/>
    <col min="19" max="19" width="13.5546875" style="13" customWidth="1"/>
    <col min="20" max="20" width="18" style="13" customWidth="1"/>
    <col min="21" max="21" width="15.33203125" style="13" customWidth="1"/>
    <col min="22" max="22" width="13.5546875" style="13" customWidth="1"/>
    <col min="23" max="23" width="17.88671875" style="13" customWidth="1"/>
    <col min="24" max="24" width="15.44140625" style="13" customWidth="1"/>
    <col min="25" max="25" width="15.5546875" style="13" customWidth="1"/>
    <col min="26" max="26" width="17.88671875" style="13" customWidth="1"/>
    <col min="27" max="27" width="17.109375" style="13" customWidth="1"/>
    <col min="28" max="28" width="17" style="32" customWidth="1"/>
    <col min="29" max="16384" width="6.44140625" style="13"/>
  </cols>
  <sheetData>
    <row r="1" spans="1:30" s="27" customFormat="1" ht="20.399999999999999" x14ac:dyDescent="0.3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AB1" s="35"/>
    </row>
    <row r="2" spans="1:30" s="15" customFormat="1" ht="192" customHeight="1" x14ac:dyDescent="0.3">
      <c r="A2" s="36" t="s">
        <v>1</v>
      </c>
      <c r="B2" s="36" t="s">
        <v>2</v>
      </c>
      <c r="C2" s="38" t="s">
        <v>43</v>
      </c>
      <c r="D2" s="39"/>
      <c r="E2" s="39"/>
      <c r="F2" s="37" t="s">
        <v>41</v>
      </c>
      <c r="G2" s="37"/>
      <c r="H2" s="37" t="s">
        <v>42</v>
      </c>
      <c r="I2" s="37"/>
      <c r="J2" s="40" t="s">
        <v>21</v>
      </c>
      <c r="K2" s="41"/>
      <c r="L2" s="37" t="s">
        <v>26</v>
      </c>
      <c r="M2" s="37" t="s">
        <v>27</v>
      </c>
      <c r="N2" s="43" t="s">
        <v>21</v>
      </c>
      <c r="O2" s="4" t="s">
        <v>28</v>
      </c>
      <c r="P2" s="4" t="s">
        <v>29</v>
      </c>
      <c r="Q2" s="43" t="s">
        <v>21</v>
      </c>
      <c r="R2" s="5" t="s">
        <v>38</v>
      </c>
      <c r="S2" s="5" t="s">
        <v>39</v>
      </c>
      <c r="T2" s="43" t="s">
        <v>21</v>
      </c>
      <c r="U2" s="4" t="s">
        <v>31</v>
      </c>
      <c r="V2" s="4" t="s">
        <v>32</v>
      </c>
      <c r="W2" s="43" t="s">
        <v>21</v>
      </c>
      <c r="X2" s="4" t="s">
        <v>33</v>
      </c>
      <c r="Y2" s="4" t="s">
        <v>34</v>
      </c>
      <c r="Z2" s="43" t="s">
        <v>21</v>
      </c>
      <c r="AA2" s="43" t="s">
        <v>35</v>
      </c>
      <c r="AB2" s="45" t="s">
        <v>36</v>
      </c>
    </row>
    <row r="3" spans="1:30" s="15" customFormat="1" ht="112.5" customHeight="1" x14ac:dyDescent="0.3">
      <c r="A3" s="36"/>
      <c r="B3" s="36"/>
      <c r="C3" s="1" t="s">
        <v>4</v>
      </c>
      <c r="D3" s="1" t="s">
        <v>25</v>
      </c>
      <c r="E3" s="1" t="s">
        <v>24</v>
      </c>
      <c r="F3" s="3" t="s">
        <v>3</v>
      </c>
      <c r="G3" s="3" t="s">
        <v>22</v>
      </c>
      <c r="H3" s="3" t="s">
        <v>3</v>
      </c>
      <c r="I3" s="3" t="s">
        <v>22</v>
      </c>
      <c r="J3" s="4" t="s">
        <v>40</v>
      </c>
      <c r="K3" s="2" t="s">
        <v>22</v>
      </c>
      <c r="L3" s="37"/>
      <c r="M3" s="37"/>
      <c r="N3" s="44"/>
      <c r="O3" s="42" t="s">
        <v>44</v>
      </c>
      <c r="P3" s="42"/>
      <c r="Q3" s="44"/>
      <c r="R3" s="42" t="s">
        <v>44</v>
      </c>
      <c r="S3" s="42"/>
      <c r="T3" s="44"/>
      <c r="U3" s="42" t="s">
        <v>44</v>
      </c>
      <c r="V3" s="42"/>
      <c r="W3" s="44"/>
      <c r="X3" s="42" t="s">
        <v>44</v>
      </c>
      <c r="Y3" s="42"/>
      <c r="Z3" s="44"/>
      <c r="AA3" s="44"/>
      <c r="AB3" s="46"/>
    </row>
    <row r="4" spans="1:30" s="14" customFormat="1" ht="30" customHeight="1" x14ac:dyDescent="0.3">
      <c r="A4" s="19"/>
      <c r="B4" s="19" t="s">
        <v>0</v>
      </c>
      <c r="C4" s="19">
        <f t="shared" ref="C4" si="0">SUM(C5:C21)</f>
        <v>91</v>
      </c>
      <c r="D4" s="19">
        <v>69</v>
      </c>
      <c r="E4" s="20">
        <f t="shared" ref="E4" si="1">SUM(E5:E21)</f>
        <v>76</v>
      </c>
      <c r="F4" s="19">
        <v>22697</v>
      </c>
      <c r="G4" s="21">
        <v>16211</v>
      </c>
      <c r="H4" s="19">
        <v>22569</v>
      </c>
      <c r="I4" s="22">
        <v>14559</v>
      </c>
      <c r="J4" s="30" t="s">
        <v>46</v>
      </c>
      <c r="K4" s="30" t="s">
        <v>47</v>
      </c>
      <c r="L4" s="19">
        <v>14012</v>
      </c>
      <c r="M4" s="23">
        <v>12965</v>
      </c>
      <c r="N4" s="30" t="s">
        <v>82</v>
      </c>
      <c r="O4" s="19">
        <v>4698</v>
      </c>
      <c r="P4" s="28">
        <v>4503</v>
      </c>
      <c r="Q4" s="30" t="s">
        <v>100</v>
      </c>
      <c r="R4" s="19">
        <v>280</v>
      </c>
      <c r="S4" s="28">
        <v>512</v>
      </c>
      <c r="T4" s="30" t="s">
        <v>118</v>
      </c>
      <c r="U4" s="19">
        <v>5245</v>
      </c>
      <c r="V4" s="28">
        <v>5455</v>
      </c>
      <c r="W4" s="30" t="s">
        <v>136</v>
      </c>
      <c r="X4" s="19">
        <v>5988</v>
      </c>
      <c r="Y4" s="28">
        <v>4089</v>
      </c>
      <c r="Z4" s="12">
        <f>(Y4/X4*100)-100</f>
        <v>-31.713426853707418</v>
      </c>
      <c r="AA4" s="24">
        <f>[1]Статистика!M4</f>
        <v>1350.9166666666667</v>
      </c>
      <c r="AB4" s="30">
        <v>1213</v>
      </c>
      <c r="AD4" s="14" t="s">
        <v>30</v>
      </c>
    </row>
    <row r="5" spans="1:30" ht="47.25" customHeight="1" x14ac:dyDescent="0.3">
      <c r="A5" s="16">
        <v>1</v>
      </c>
      <c r="B5" s="7" t="s">
        <v>5</v>
      </c>
      <c r="C5" s="8">
        <v>5</v>
      </c>
      <c r="D5" s="8">
        <v>4</v>
      </c>
      <c r="E5" s="17">
        <v>4</v>
      </c>
      <c r="F5" s="9">
        <v>685</v>
      </c>
      <c r="G5" s="10">
        <v>463</v>
      </c>
      <c r="H5" s="16">
        <v>754</v>
      </c>
      <c r="I5" s="11">
        <v>501</v>
      </c>
      <c r="J5" s="34" t="s">
        <v>48</v>
      </c>
      <c r="K5" s="34" t="s">
        <v>49</v>
      </c>
      <c r="L5" s="9">
        <v>426</v>
      </c>
      <c r="M5" s="9">
        <v>484</v>
      </c>
      <c r="N5" s="34" t="s">
        <v>83</v>
      </c>
      <c r="O5" s="9">
        <v>130</v>
      </c>
      <c r="P5" s="6">
        <v>193</v>
      </c>
      <c r="Q5" s="34" t="s">
        <v>101</v>
      </c>
      <c r="R5" s="9">
        <v>8</v>
      </c>
      <c r="S5" s="6">
        <v>14</v>
      </c>
      <c r="T5" s="34" t="s">
        <v>119</v>
      </c>
      <c r="U5" s="9">
        <v>126</v>
      </c>
      <c r="V5" s="6">
        <v>158</v>
      </c>
      <c r="W5" s="34" t="s">
        <v>137</v>
      </c>
      <c r="X5" s="9">
        <v>199</v>
      </c>
      <c r="Y5" s="6">
        <v>136</v>
      </c>
      <c r="Z5" s="29">
        <f t="shared" ref="Z5:Z21" si="2">(Y5/X5*100)-100</f>
        <v>-31.658291457286438</v>
      </c>
      <c r="AA5" s="18">
        <f>[1]Статистика!M5</f>
        <v>38.583333333333336</v>
      </c>
      <c r="AB5" s="33">
        <v>42</v>
      </c>
    </row>
    <row r="6" spans="1:30" ht="50.25" customHeight="1" x14ac:dyDescent="0.3">
      <c r="A6" s="16">
        <v>2</v>
      </c>
      <c r="B6" s="7" t="s">
        <v>6</v>
      </c>
      <c r="C6" s="8">
        <v>4</v>
      </c>
      <c r="D6" s="8">
        <v>3</v>
      </c>
      <c r="E6" s="17">
        <v>3</v>
      </c>
      <c r="F6" s="9">
        <v>717</v>
      </c>
      <c r="G6" s="10">
        <v>516</v>
      </c>
      <c r="H6" s="16">
        <v>732</v>
      </c>
      <c r="I6" s="11">
        <v>471</v>
      </c>
      <c r="J6" s="34" t="s">
        <v>50</v>
      </c>
      <c r="K6" s="34" t="s">
        <v>51</v>
      </c>
      <c r="L6" s="9">
        <v>493</v>
      </c>
      <c r="M6" s="9">
        <v>456</v>
      </c>
      <c r="N6" s="34" t="s">
        <v>84</v>
      </c>
      <c r="O6" s="9">
        <v>117</v>
      </c>
      <c r="P6" s="6">
        <v>92</v>
      </c>
      <c r="Q6" s="34" t="s">
        <v>102</v>
      </c>
      <c r="R6" s="9">
        <v>9</v>
      </c>
      <c r="S6" s="6">
        <v>6</v>
      </c>
      <c r="T6" s="34" t="s">
        <v>120</v>
      </c>
      <c r="U6" s="9">
        <v>206</v>
      </c>
      <c r="V6" s="6">
        <v>265</v>
      </c>
      <c r="W6" s="34" t="s">
        <v>138</v>
      </c>
      <c r="X6" s="9">
        <v>184</v>
      </c>
      <c r="Y6" s="6">
        <v>108</v>
      </c>
      <c r="Z6" s="29">
        <f t="shared" si="2"/>
        <v>-41.304347826086953</v>
      </c>
      <c r="AA6" s="18">
        <f>[1]Статистика!M6</f>
        <v>43</v>
      </c>
      <c r="AB6" s="33">
        <v>39</v>
      </c>
    </row>
    <row r="7" spans="1:30" ht="48" customHeight="1" x14ac:dyDescent="0.3">
      <c r="A7" s="16">
        <v>3</v>
      </c>
      <c r="B7" s="7" t="s">
        <v>15</v>
      </c>
      <c r="C7" s="8">
        <v>4</v>
      </c>
      <c r="D7" s="8">
        <v>3</v>
      </c>
      <c r="E7" s="17">
        <v>3</v>
      </c>
      <c r="F7" s="9">
        <v>835</v>
      </c>
      <c r="G7" s="10">
        <v>622</v>
      </c>
      <c r="H7" s="16">
        <v>781</v>
      </c>
      <c r="I7" s="11">
        <v>508</v>
      </c>
      <c r="J7" s="34" t="s">
        <v>52</v>
      </c>
      <c r="K7" s="34" t="s">
        <v>53</v>
      </c>
      <c r="L7" s="9">
        <v>613</v>
      </c>
      <c r="M7" s="9">
        <v>514</v>
      </c>
      <c r="N7" s="34" t="s">
        <v>85</v>
      </c>
      <c r="O7" s="9">
        <v>198</v>
      </c>
      <c r="P7" s="6">
        <v>162</v>
      </c>
      <c r="Q7" s="34" t="s">
        <v>103</v>
      </c>
      <c r="R7" s="9">
        <v>26</v>
      </c>
      <c r="S7" s="6">
        <v>48</v>
      </c>
      <c r="T7" s="34" t="s">
        <v>121</v>
      </c>
      <c r="U7" s="9">
        <v>149</v>
      </c>
      <c r="V7" s="6">
        <v>170</v>
      </c>
      <c r="W7" s="34" t="s">
        <v>139</v>
      </c>
      <c r="X7" s="9">
        <v>249</v>
      </c>
      <c r="Y7" s="6">
        <v>128</v>
      </c>
      <c r="Z7" s="29">
        <f t="shared" si="2"/>
        <v>-48.594377510040168</v>
      </c>
      <c r="AA7" s="18">
        <f>[1]Статистика!M7</f>
        <v>51.833333333333336</v>
      </c>
      <c r="AB7" s="33">
        <v>42</v>
      </c>
    </row>
    <row r="8" spans="1:30" ht="48" customHeight="1" x14ac:dyDescent="0.3">
      <c r="A8" s="16">
        <v>4</v>
      </c>
      <c r="B8" s="7" t="s">
        <v>7</v>
      </c>
      <c r="C8" s="8">
        <v>5</v>
      </c>
      <c r="D8" s="8">
        <v>3</v>
      </c>
      <c r="E8" s="17">
        <v>3</v>
      </c>
      <c r="F8" s="9">
        <v>1014</v>
      </c>
      <c r="G8" s="10">
        <v>605</v>
      </c>
      <c r="H8" s="16">
        <v>859</v>
      </c>
      <c r="I8" s="11">
        <v>521</v>
      </c>
      <c r="J8" s="34" t="s">
        <v>54</v>
      </c>
      <c r="K8" s="34" t="s">
        <v>55</v>
      </c>
      <c r="L8" s="9">
        <v>610</v>
      </c>
      <c r="M8" s="9">
        <v>392</v>
      </c>
      <c r="N8" s="34" t="s">
        <v>86</v>
      </c>
      <c r="O8" s="9">
        <v>145</v>
      </c>
      <c r="P8" s="6">
        <v>102</v>
      </c>
      <c r="Q8" s="34" t="s">
        <v>104</v>
      </c>
      <c r="R8" s="9">
        <v>7</v>
      </c>
      <c r="S8" s="6">
        <v>17</v>
      </c>
      <c r="T8" s="34" t="s">
        <v>122</v>
      </c>
      <c r="U8" s="9">
        <v>173</v>
      </c>
      <c r="V8" s="6">
        <v>242</v>
      </c>
      <c r="W8" s="34" t="s">
        <v>140</v>
      </c>
      <c r="X8" s="9">
        <v>280</v>
      </c>
      <c r="Y8" s="6">
        <v>160</v>
      </c>
      <c r="Z8" s="29">
        <f t="shared" si="2"/>
        <v>-42.857142857142861</v>
      </c>
      <c r="AA8" s="18">
        <f>[1]Статистика!M8</f>
        <v>50.416666666666664</v>
      </c>
      <c r="AB8" s="33">
        <v>43</v>
      </c>
    </row>
    <row r="9" spans="1:30" ht="48" customHeight="1" x14ac:dyDescent="0.3">
      <c r="A9" s="16">
        <v>5</v>
      </c>
      <c r="B9" s="7" t="s">
        <v>8</v>
      </c>
      <c r="C9" s="8">
        <v>3</v>
      </c>
      <c r="D9" s="8">
        <v>3</v>
      </c>
      <c r="E9" s="17">
        <v>3</v>
      </c>
      <c r="F9" s="9">
        <v>673</v>
      </c>
      <c r="G9" s="10">
        <v>506</v>
      </c>
      <c r="H9" s="16">
        <v>741</v>
      </c>
      <c r="I9" s="11">
        <v>470</v>
      </c>
      <c r="J9" s="34" t="s">
        <v>56</v>
      </c>
      <c r="K9" s="34" t="s">
        <v>57</v>
      </c>
      <c r="L9" s="9">
        <v>369</v>
      </c>
      <c r="M9" s="9">
        <v>469</v>
      </c>
      <c r="N9" s="34" t="s">
        <v>87</v>
      </c>
      <c r="O9" s="9">
        <v>167</v>
      </c>
      <c r="P9" s="6">
        <v>168</v>
      </c>
      <c r="Q9" s="34" t="s">
        <v>105</v>
      </c>
      <c r="R9" s="9">
        <v>5</v>
      </c>
      <c r="S9" s="6">
        <v>4</v>
      </c>
      <c r="T9" s="34" t="s">
        <v>123</v>
      </c>
      <c r="U9" s="9">
        <v>151</v>
      </c>
      <c r="V9" s="6">
        <v>163</v>
      </c>
      <c r="W9" s="34" t="s">
        <v>141</v>
      </c>
      <c r="X9" s="9">
        <v>183</v>
      </c>
      <c r="Y9" s="6">
        <v>135</v>
      </c>
      <c r="Z9" s="29">
        <f t="shared" si="2"/>
        <v>-26.229508196721312</v>
      </c>
      <c r="AA9" s="18">
        <f>[1]Статистика!M9</f>
        <v>42.166666666666664</v>
      </c>
      <c r="AB9" s="33">
        <v>39</v>
      </c>
    </row>
    <row r="10" spans="1:30" ht="48" customHeight="1" x14ac:dyDescent="0.3">
      <c r="A10" s="16">
        <v>6</v>
      </c>
      <c r="B10" s="7" t="s">
        <v>9</v>
      </c>
      <c r="C10" s="8">
        <v>4</v>
      </c>
      <c r="D10" s="8">
        <v>4</v>
      </c>
      <c r="E10" s="17">
        <v>4</v>
      </c>
      <c r="F10" s="9">
        <v>1108</v>
      </c>
      <c r="G10" s="10">
        <v>820</v>
      </c>
      <c r="H10" s="16">
        <v>1076</v>
      </c>
      <c r="I10" s="11">
        <v>660</v>
      </c>
      <c r="J10" s="34" t="s">
        <v>58</v>
      </c>
      <c r="K10" s="34" t="s">
        <v>59</v>
      </c>
      <c r="L10" s="9">
        <v>725</v>
      </c>
      <c r="M10" s="9">
        <v>597</v>
      </c>
      <c r="N10" s="34" t="s">
        <v>88</v>
      </c>
      <c r="O10" s="9">
        <v>235</v>
      </c>
      <c r="P10" s="6">
        <v>164</v>
      </c>
      <c r="Q10" s="34" t="s">
        <v>106</v>
      </c>
      <c r="R10" s="9">
        <v>6</v>
      </c>
      <c r="S10" s="6">
        <v>11</v>
      </c>
      <c r="T10" s="34" t="s">
        <v>124</v>
      </c>
      <c r="U10" s="9">
        <v>193</v>
      </c>
      <c r="V10" s="6">
        <v>262</v>
      </c>
      <c r="W10" s="34" t="s">
        <v>142</v>
      </c>
      <c r="X10" s="9">
        <v>386</v>
      </c>
      <c r="Y10" s="6">
        <v>223</v>
      </c>
      <c r="Z10" s="29">
        <f t="shared" si="2"/>
        <v>-42.227979274611393</v>
      </c>
      <c r="AA10" s="18">
        <f>[1]Статистика!M10</f>
        <v>68.333333333333329</v>
      </c>
      <c r="AB10" s="33">
        <v>55</v>
      </c>
    </row>
    <row r="11" spans="1:30" ht="48.75" customHeight="1" x14ac:dyDescent="0.3">
      <c r="A11" s="16">
        <v>7</v>
      </c>
      <c r="B11" s="7" t="s">
        <v>10</v>
      </c>
      <c r="C11" s="8">
        <v>4</v>
      </c>
      <c r="D11" s="8">
        <v>3</v>
      </c>
      <c r="E11" s="17">
        <v>3</v>
      </c>
      <c r="F11" s="9">
        <v>735</v>
      </c>
      <c r="G11" s="10">
        <v>672</v>
      </c>
      <c r="H11" s="16">
        <v>655</v>
      </c>
      <c r="I11" s="11">
        <v>553</v>
      </c>
      <c r="J11" s="34" t="s">
        <v>60</v>
      </c>
      <c r="K11" s="34" t="s">
        <v>61</v>
      </c>
      <c r="L11" s="9">
        <v>607</v>
      </c>
      <c r="M11" s="9">
        <v>496</v>
      </c>
      <c r="N11" s="34" t="s">
        <v>89</v>
      </c>
      <c r="O11" s="9">
        <v>181</v>
      </c>
      <c r="P11" s="6">
        <v>157</v>
      </c>
      <c r="Q11" s="34" t="s">
        <v>107</v>
      </c>
      <c r="R11" s="9">
        <v>7</v>
      </c>
      <c r="S11" s="6">
        <v>8</v>
      </c>
      <c r="T11" s="34" t="s">
        <v>125</v>
      </c>
      <c r="U11" s="9">
        <v>292</v>
      </c>
      <c r="V11" s="6">
        <v>273</v>
      </c>
      <c r="W11" s="34" t="s">
        <v>143</v>
      </c>
      <c r="X11" s="9">
        <v>192</v>
      </c>
      <c r="Y11" s="6">
        <v>115</v>
      </c>
      <c r="Z11" s="29">
        <f t="shared" si="2"/>
        <v>-40.104166666666664</v>
      </c>
      <c r="AA11" s="18">
        <f>[1]Статистика!M11</f>
        <v>56</v>
      </c>
      <c r="AB11" s="33">
        <v>46</v>
      </c>
    </row>
    <row r="12" spans="1:30" ht="48" customHeight="1" x14ac:dyDescent="0.3">
      <c r="A12" s="16">
        <v>8</v>
      </c>
      <c r="B12" s="7" t="s">
        <v>11</v>
      </c>
      <c r="C12" s="8">
        <v>3</v>
      </c>
      <c r="D12" s="8">
        <v>1</v>
      </c>
      <c r="E12" s="17">
        <v>3</v>
      </c>
      <c r="F12" s="9">
        <v>382</v>
      </c>
      <c r="G12" s="10">
        <v>238</v>
      </c>
      <c r="H12" s="16">
        <v>342</v>
      </c>
      <c r="I12" s="11">
        <v>216</v>
      </c>
      <c r="J12" s="34" t="s">
        <v>62</v>
      </c>
      <c r="K12" s="34" t="s">
        <v>63</v>
      </c>
      <c r="L12" s="9">
        <v>236</v>
      </c>
      <c r="M12" s="9">
        <v>211</v>
      </c>
      <c r="N12" s="34" t="s">
        <v>90</v>
      </c>
      <c r="O12" s="9">
        <v>25</v>
      </c>
      <c r="P12" s="6">
        <v>17</v>
      </c>
      <c r="Q12" s="34" t="s">
        <v>108</v>
      </c>
      <c r="R12" s="9">
        <v>12</v>
      </c>
      <c r="S12" s="6">
        <v>0</v>
      </c>
      <c r="T12" s="34" t="s">
        <v>126</v>
      </c>
      <c r="U12" s="9">
        <v>93</v>
      </c>
      <c r="V12" s="6">
        <v>109</v>
      </c>
      <c r="W12" s="34" t="s">
        <v>144</v>
      </c>
      <c r="X12" s="9">
        <v>108</v>
      </c>
      <c r="Y12" s="6">
        <v>90</v>
      </c>
      <c r="Z12" s="29">
        <f t="shared" si="2"/>
        <v>-16.666666666666657</v>
      </c>
      <c r="AA12" s="18">
        <f>[1]Статистика!M12</f>
        <v>19.833333333333332</v>
      </c>
      <c r="AB12" s="33">
        <v>18</v>
      </c>
    </row>
    <row r="13" spans="1:30" ht="48" customHeight="1" x14ac:dyDescent="0.3">
      <c r="A13" s="16">
        <v>9</v>
      </c>
      <c r="B13" s="7" t="s">
        <v>16</v>
      </c>
      <c r="C13" s="8">
        <v>5</v>
      </c>
      <c r="D13" s="8">
        <v>5</v>
      </c>
      <c r="E13" s="17">
        <v>5</v>
      </c>
      <c r="F13" s="9">
        <v>1509</v>
      </c>
      <c r="G13" s="10">
        <v>1170</v>
      </c>
      <c r="H13" s="16">
        <v>1411</v>
      </c>
      <c r="I13" s="11">
        <v>1096</v>
      </c>
      <c r="J13" s="34" t="s">
        <v>64</v>
      </c>
      <c r="K13" s="34" t="s">
        <v>65</v>
      </c>
      <c r="L13" s="9">
        <v>1150</v>
      </c>
      <c r="M13" s="9">
        <v>1043</v>
      </c>
      <c r="N13" s="34" t="s">
        <v>91</v>
      </c>
      <c r="O13" s="9">
        <v>342</v>
      </c>
      <c r="P13" s="6">
        <v>322</v>
      </c>
      <c r="Q13" s="34" t="s">
        <v>109</v>
      </c>
      <c r="R13" s="9">
        <v>21</v>
      </c>
      <c r="S13" s="6">
        <v>94</v>
      </c>
      <c r="T13" s="34" t="s">
        <v>127</v>
      </c>
      <c r="U13" s="9">
        <v>425</v>
      </c>
      <c r="V13" s="6">
        <v>367</v>
      </c>
      <c r="W13" s="34" t="s">
        <v>145</v>
      </c>
      <c r="X13" s="9">
        <v>382</v>
      </c>
      <c r="Y13" s="6">
        <v>313</v>
      </c>
      <c r="Z13" s="29">
        <f t="shared" si="2"/>
        <v>-18.062827225130889</v>
      </c>
      <c r="AA13" s="18">
        <f>[1]Статистика!M13</f>
        <v>97.5</v>
      </c>
      <c r="AB13" s="33">
        <v>91</v>
      </c>
    </row>
    <row r="14" spans="1:30" ht="48" customHeight="1" x14ac:dyDescent="0.3">
      <c r="A14" s="16">
        <v>10</v>
      </c>
      <c r="B14" s="7" t="s">
        <v>17</v>
      </c>
      <c r="C14" s="8">
        <v>3</v>
      </c>
      <c r="D14" s="8">
        <v>2</v>
      </c>
      <c r="E14" s="17">
        <v>3</v>
      </c>
      <c r="F14" s="9">
        <v>627</v>
      </c>
      <c r="G14" s="10">
        <v>383</v>
      </c>
      <c r="H14" s="16">
        <v>621</v>
      </c>
      <c r="I14" s="11">
        <v>389</v>
      </c>
      <c r="J14" s="34" t="s">
        <v>66</v>
      </c>
      <c r="K14" s="34" t="s">
        <v>67</v>
      </c>
      <c r="L14" s="9">
        <v>362</v>
      </c>
      <c r="M14" s="9">
        <v>348</v>
      </c>
      <c r="N14" s="34" t="s">
        <v>92</v>
      </c>
      <c r="O14" s="9">
        <v>80</v>
      </c>
      <c r="P14" s="6">
        <v>119</v>
      </c>
      <c r="Q14" s="34" t="s">
        <v>110</v>
      </c>
      <c r="R14" s="9">
        <v>7</v>
      </c>
      <c r="S14" s="6">
        <v>10</v>
      </c>
      <c r="T14" s="34" t="s">
        <v>128</v>
      </c>
      <c r="U14" s="9">
        <v>118</v>
      </c>
      <c r="V14" s="6">
        <v>151</v>
      </c>
      <c r="W14" s="34" t="s">
        <v>146</v>
      </c>
      <c r="X14" s="9">
        <v>178</v>
      </c>
      <c r="Y14" s="6">
        <v>109</v>
      </c>
      <c r="Z14" s="29">
        <f t="shared" si="2"/>
        <v>-38.764044943820217</v>
      </c>
      <c r="AA14" s="18">
        <f>[1]Статистика!M14</f>
        <v>31.916666666666668</v>
      </c>
      <c r="AB14" s="33">
        <v>32</v>
      </c>
    </row>
    <row r="15" spans="1:30" ht="48" customHeight="1" x14ac:dyDescent="0.3">
      <c r="A15" s="16">
        <v>11</v>
      </c>
      <c r="B15" s="7" t="s">
        <v>12</v>
      </c>
      <c r="C15" s="8">
        <v>3</v>
      </c>
      <c r="D15" s="8">
        <v>2</v>
      </c>
      <c r="E15" s="17">
        <v>3</v>
      </c>
      <c r="F15" s="9">
        <v>278</v>
      </c>
      <c r="G15" s="10">
        <v>172</v>
      </c>
      <c r="H15" s="16">
        <v>285</v>
      </c>
      <c r="I15" s="11">
        <v>179</v>
      </c>
      <c r="J15" s="34" t="s">
        <v>68</v>
      </c>
      <c r="K15" s="34" t="s">
        <v>69</v>
      </c>
      <c r="L15" s="9">
        <v>181</v>
      </c>
      <c r="M15" s="9">
        <v>172</v>
      </c>
      <c r="N15" s="34" t="s">
        <v>93</v>
      </c>
      <c r="O15" s="9">
        <v>21</v>
      </c>
      <c r="P15" s="6">
        <v>25</v>
      </c>
      <c r="Q15" s="34" t="s">
        <v>111</v>
      </c>
      <c r="R15" s="9">
        <v>6</v>
      </c>
      <c r="S15" s="6">
        <v>9</v>
      </c>
      <c r="T15" s="34" t="s">
        <v>129</v>
      </c>
      <c r="U15" s="9">
        <v>70</v>
      </c>
      <c r="V15" s="6">
        <v>105</v>
      </c>
      <c r="W15" s="34" t="s">
        <v>129</v>
      </c>
      <c r="X15" s="9">
        <v>75</v>
      </c>
      <c r="Y15" s="6">
        <v>40</v>
      </c>
      <c r="Z15" s="29">
        <f t="shared" si="2"/>
        <v>-46.666666666666664</v>
      </c>
      <c r="AA15" s="18">
        <f>[1]Статистика!M15</f>
        <v>14.333333333333334</v>
      </c>
      <c r="AB15" s="33">
        <v>15</v>
      </c>
    </row>
    <row r="16" spans="1:30" ht="48" customHeight="1" x14ac:dyDescent="0.3">
      <c r="A16" s="16">
        <v>12</v>
      </c>
      <c r="B16" s="7" t="s">
        <v>18</v>
      </c>
      <c r="C16" s="8">
        <v>3</v>
      </c>
      <c r="D16" s="8">
        <v>3</v>
      </c>
      <c r="E16" s="17">
        <v>3</v>
      </c>
      <c r="F16" s="9">
        <v>750</v>
      </c>
      <c r="G16" s="10">
        <v>525</v>
      </c>
      <c r="H16" s="16">
        <v>682</v>
      </c>
      <c r="I16" s="11">
        <v>416</v>
      </c>
      <c r="J16" s="34" t="s">
        <v>70</v>
      </c>
      <c r="K16" s="34" t="s">
        <v>71</v>
      </c>
      <c r="L16" s="9">
        <v>475</v>
      </c>
      <c r="M16" s="9">
        <v>388</v>
      </c>
      <c r="N16" s="34" t="s">
        <v>94</v>
      </c>
      <c r="O16" s="9">
        <v>120</v>
      </c>
      <c r="P16" s="6">
        <v>116</v>
      </c>
      <c r="Q16" s="34" t="s">
        <v>112</v>
      </c>
      <c r="R16" s="9">
        <v>5</v>
      </c>
      <c r="S16" s="6">
        <v>12</v>
      </c>
      <c r="T16" s="34" t="s">
        <v>130</v>
      </c>
      <c r="U16" s="9">
        <v>161</v>
      </c>
      <c r="V16" s="6">
        <v>159</v>
      </c>
      <c r="W16" s="34" t="s">
        <v>147</v>
      </c>
      <c r="X16" s="9">
        <v>239</v>
      </c>
      <c r="Y16" s="6">
        <v>129</v>
      </c>
      <c r="Z16" s="29">
        <f t="shared" si="2"/>
        <v>-46.02510460251046</v>
      </c>
      <c r="AA16" s="18">
        <f>[1]Статистика!M16</f>
        <v>43.75</v>
      </c>
      <c r="AB16" s="33">
        <v>35</v>
      </c>
    </row>
    <row r="17" spans="1:28" ht="48" customHeight="1" x14ac:dyDescent="0.3">
      <c r="A17" s="16">
        <v>13</v>
      </c>
      <c r="B17" s="7" t="s">
        <v>13</v>
      </c>
      <c r="C17" s="8">
        <v>3</v>
      </c>
      <c r="D17" s="8">
        <v>1</v>
      </c>
      <c r="E17" s="17">
        <v>3</v>
      </c>
      <c r="F17" s="9">
        <v>203</v>
      </c>
      <c r="G17" s="10">
        <v>136</v>
      </c>
      <c r="H17" s="16">
        <v>196</v>
      </c>
      <c r="I17" s="11">
        <v>116</v>
      </c>
      <c r="J17" s="34" t="s">
        <v>72</v>
      </c>
      <c r="K17" s="34" t="s">
        <v>73</v>
      </c>
      <c r="L17" s="9">
        <v>108</v>
      </c>
      <c r="M17" s="9">
        <v>126</v>
      </c>
      <c r="N17" s="34" t="s">
        <v>95</v>
      </c>
      <c r="O17" s="9">
        <v>15</v>
      </c>
      <c r="P17" s="6">
        <v>20</v>
      </c>
      <c r="Q17" s="34" t="s">
        <v>113</v>
      </c>
      <c r="R17" s="9">
        <v>3</v>
      </c>
      <c r="S17" s="6">
        <v>11</v>
      </c>
      <c r="T17" s="34" t="s">
        <v>131</v>
      </c>
      <c r="U17" s="9">
        <v>54</v>
      </c>
      <c r="V17" s="6">
        <v>49</v>
      </c>
      <c r="W17" s="34" t="s">
        <v>148</v>
      </c>
      <c r="X17" s="9">
        <v>64</v>
      </c>
      <c r="Y17" s="6">
        <v>36</v>
      </c>
      <c r="Z17" s="29">
        <f t="shared" si="2"/>
        <v>-43.75</v>
      </c>
      <c r="AA17" s="18">
        <f>[1]Статистика!M17</f>
        <v>11.333333333333334</v>
      </c>
      <c r="AB17" s="33">
        <v>10</v>
      </c>
    </row>
    <row r="18" spans="1:28" ht="48" customHeight="1" x14ac:dyDescent="0.3">
      <c r="A18" s="16">
        <v>14</v>
      </c>
      <c r="B18" s="7" t="s">
        <v>14</v>
      </c>
      <c r="C18" s="8">
        <v>5</v>
      </c>
      <c r="D18" s="8">
        <v>5</v>
      </c>
      <c r="E18" s="17">
        <v>4</v>
      </c>
      <c r="F18" s="9">
        <v>1028</v>
      </c>
      <c r="G18" s="10">
        <v>729</v>
      </c>
      <c r="H18" s="16">
        <v>892</v>
      </c>
      <c r="I18" s="11">
        <v>557</v>
      </c>
      <c r="J18" s="34" t="s">
        <v>74</v>
      </c>
      <c r="K18" s="34" t="s">
        <v>75</v>
      </c>
      <c r="L18" s="9">
        <v>622</v>
      </c>
      <c r="M18" s="9">
        <v>525</v>
      </c>
      <c r="N18" s="34" t="s">
        <v>96</v>
      </c>
      <c r="O18" s="9">
        <v>181</v>
      </c>
      <c r="P18" s="6">
        <v>180</v>
      </c>
      <c r="Q18" s="34" t="s">
        <v>114</v>
      </c>
      <c r="R18" s="9">
        <v>12</v>
      </c>
      <c r="S18" s="6">
        <v>12</v>
      </c>
      <c r="T18" s="34" t="s">
        <v>132</v>
      </c>
      <c r="U18" s="9">
        <v>240</v>
      </c>
      <c r="V18" s="6">
        <v>190</v>
      </c>
      <c r="W18" s="34" t="s">
        <v>149</v>
      </c>
      <c r="X18" s="9">
        <v>296</v>
      </c>
      <c r="Y18" s="6">
        <v>175</v>
      </c>
      <c r="Z18" s="29">
        <f t="shared" si="2"/>
        <v>-40.878378378378379</v>
      </c>
      <c r="AA18" s="18">
        <f>[1]Статистика!M18</f>
        <v>60.75</v>
      </c>
      <c r="AB18" s="33">
        <v>46</v>
      </c>
    </row>
    <row r="19" spans="1:28" ht="48" customHeight="1" x14ac:dyDescent="0.3">
      <c r="A19" s="16">
        <v>15</v>
      </c>
      <c r="B19" s="7" t="s">
        <v>37</v>
      </c>
      <c r="C19" s="8">
        <v>28</v>
      </c>
      <c r="D19" s="8">
        <v>21</v>
      </c>
      <c r="E19" s="17">
        <v>23</v>
      </c>
      <c r="F19" s="9">
        <v>10091</v>
      </c>
      <c r="G19" s="10">
        <v>7197</v>
      </c>
      <c r="H19" s="16">
        <v>10480</v>
      </c>
      <c r="I19" s="11">
        <v>6687</v>
      </c>
      <c r="J19" s="34" t="s">
        <v>76</v>
      </c>
      <c r="K19" s="34" t="s">
        <v>77</v>
      </c>
      <c r="L19" s="9">
        <v>5812</v>
      </c>
      <c r="M19" s="9">
        <v>5498</v>
      </c>
      <c r="N19" s="34" t="s">
        <v>97</v>
      </c>
      <c r="O19" s="9">
        <v>2369</v>
      </c>
      <c r="P19" s="6">
        <v>2308</v>
      </c>
      <c r="Q19" s="34" t="s">
        <v>115</v>
      </c>
      <c r="R19" s="9">
        <v>120</v>
      </c>
      <c r="S19" s="6">
        <v>208</v>
      </c>
      <c r="T19" s="34" t="s">
        <v>133</v>
      </c>
      <c r="U19" s="9">
        <v>2252</v>
      </c>
      <c r="V19" s="6">
        <v>2253</v>
      </c>
      <c r="W19" s="34" t="s">
        <v>150</v>
      </c>
      <c r="X19" s="9">
        <v>2456</v>
      </c>
      <c r="Y19" s="6">
        <v>1918</v>
      </c>
      <c r="Z19" s="29">
        <f>(Y19/X19*100)-100</f>
        <v>-21.90553745928338</v>
      </c>
      <c r="AA19" s="18">
        <f>[1]Статистика!M19</f>
        <v>599.75</v>
      </c>
      <c r="AB19" s="33">
        <v>557</v>
      </c>
    </row>
    <row r="20" spans="1:28" ht="48" customHeight="1" x14ac:dyDescent="0.3">
      <c r="A20" s="16">
        <v>16</v>
      </c>
      <c r="B20" s="7" t="s">
        <v>19</v>
      </c>
      <c r="C20" s="8">
        <v>6</v>
      </c>
      <c r="D20" s="8">
        <v>3</v>
      </c>
      <c r="E20" s="17">
        <v>3</v>
      </c>
      <c r="F20" s="9">
        <v>1475</v>
      </c>
      <c r="G20" s="10">
        <v>1013</v>
      </c>
      <c r="H20" s="16">
        <v>1545</v>
      </c>
      <c r="I20" s="11">
        <v>902</v>
      </c>
      <c r="J20" s="34" t="s">
        <v>78</v>
      </c>
      <c r="K20" s="34" t="s">
        <v>79</v>
      </c>
      <c r="L20" s="9">
        <v>824</v>
      </c>
      <c r="M20" s="9">
        <v>894</v>
      </c>
      <c r="N20" s="34" t="s">
        <v>98</v>
      </c>
      <c r="O20" s="9">
        <v>337</v>
      </c>
      <c r="P20" s="6">
        <v>321</v>
      </c>
      <c r="Q20" s="34" t="s">
        <v>116</v>
      </c>
      <c r="R20" s="9">
        <v>14</v>
      </c>
      <c r="S20" s="6">
        <v>44</v>
      </c>
      <c r="T20" s="34" t="s">
        <v>134</v>
      </c>
      <c r="U20" s="9">
        <v>338</v>
      </c>
      <c r="V20" s="6">
        <v>383</v>
      </c>
      <c r="W20" s="34" t="s">
        <v>151</v>
      </c>
      <c r="X20" s="9">
        <v>324</v>
      </c>
      <c r="Y20" s="6">
        <v>154</v>
      </c>
      <c r="Z20" s="29">
        <f t="shared" si="2"/>
        <v>-52.469135802469133</v>
      </c>
      <c r="AA20" s="18">
        <f>[1]Статистика!M20</f>
        <v>84.416666666666671</v>
      </c>
      <c r="AB20" s="33">
        <v>75</v>
      </c>
    </row>
    <row r="21" spans="1:28" ht="48" customHeight="1" x14ac:dyDescent="0.3">
      <c r="A21" s="16">
        <v>17</v>
      </c>
      <c r="B21" s="7" t="s">
        <v>20</v>
      </c>
      <c r="C21" s="8">
        <v>3</v>
      </c>
      <c r="D21" s="8">
        <v>3</v>
      </c>
      <c r="E21" s="17">
        <v>3</v>
      </c>
      <c r="F21" s="9">
        <v>587</v>
      </c>
      <c r="G21" s="10">
        <v>444</v>
      </c>
      <c r="H21" s="16">
        <v>517</v>
      </c>
      <c r="I21" s="11">
        <v>317</v>
      </c>
      <c r="J21" s="34" t="s">
        <v>80</v>
      </c>
      <c r="K21" s="34" t="s">
        <v>81</v>
      </c>
      <c r="L21" s="9">
        <v>399</v>
      </c>
      <c r="M21" s="9">
        <v>352</v>
      </c>
      <c r="N21" s="34" t="s">
        <v>99</v>
      </c>
      <c r="O21" s="9">
        <v>35</v>
      </c>
      <c r="P21" s="6">
        <v>37</v>
      </c>
      <c r="Q21" s="34" t="s">
        <v>117</v>
      </c>
      <c r="R21" s="9">
        <v>12</v>
      </c>
      <c r="S21" s="6">
        <v>4</v>
      </c>
      <c r="T21" s="34" t="s">
        <v>135</v>
      </c>
      <c r="U21" s="9">
        <v>204</v>
      </c>
      <c r="V21" s="6">
        <v>156</v>
      </c>
      <c r="W21" s="34" t="s">
        <v>152</v>
      </c>
      <c r="X21" s="9">
        <v>193</v>
      </c>
      <c r="Y21" s="6">
        <v>120</v>
      </c>
      <c r="Z21" s="29">
        <f t="shared" si="2"/>
        <v>-37.823834196891191</v>
      </c>
      <c r="AA21" s="18">
        <f>[1]Статистика!M21</f>
        <v>37</v>
      </c>
      <c r="AB21" s="31" t="s">
        <v>45</v>
      </c>
    </row>
    <row r="22" spans="1:28" ht="15" customHeight="1" x14ac:dyDescent="0.3"/>
    <row r="23" spans="1:28" s="27" customFormat="1" ht="43.2" customHeight="1" x14ac:dyDescent="0.3">
      <c r="A23" s="27" t="s">
        <v>153</v>
      </c>
      <c r="AB23" s="35"/>
    </row>
    <row r="24" spans="1:28" ht="15.75" customHeight="1" x14ac:dyDescent="0.3"/>
  </sheetData>
  <mergeCells count="19">
    <mergeCell ref="AB2:AB3"/>
    <mergeCell ref="M2:M3"/>
    <mergeCell ref="N2:N3"/>
    <mergeCell ref="O3:P3"/>
    <mergeCell ref="Q2:Q3"/>
    <mergeCell ref="R3:S3"/>
    <mergeCell ref="T2:T3"/>
    <mergeCell ref="U3:V3"/>
    <mergeCell ref="W2:W3"/>
    <mergeCell ref="J2:K2"/>
    <mergeCell ref="L2:L3"/>
    <mergeCell ref="X3:Y3"/>
    <mergeCell ref="Z2:Z3"/>
    <mergeCell ref="AA2:AA3"/>
    <mergeCell ref="B2:B3"/>
    <mergeCell ref="F2:G2"/>
    <mergeCell ref="A2:A3"/>
    <mergeCell ref="H2:I2"/>
    <mergeCell ref="C2:E2"/>
  </mergeCells>
  <pageMargins left="0.7" right="0.7" top="0.75" bottom="0.75" header="0.3" footer="0.3"/>
  <pageSetup paperSize="9" scale="39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2025-04-17T06:59:23Z</cp:lastPrinted>
  <dcterms:created xsi:type="dcterms:W3CDTF">2017-10-27T15:50:09Z</dcterms:created>
  <dcterms:modified xsi:type="dcterms:W3CDTF">2025-04-17T06:59:25Z</dcterms:modified>
</cp:coreProperties>
</file>