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10.30.12.3\обмінник\Діана Мудрова\На вебсайт - Статистичні звіти\"/>
    </mc:Choice>
  </mc:AlternateContent>
  <bookViews>
    <workbookView xWindow="0" yWindow="0" windowWidth="23040" windowHeight="8796"/>
  </bookViews>
  <sheets>
    <sheet name="Статистика" sheetId="1" r:id="rId1"/>
    <sheet name="Лист4" sheetId="5" state="hidden" r:id="rId2"/>
  </sheets>
  <externalReferences>
    <externalReference r:id="rId3"/>
  </externalReferences>
  <definedNames>
    <definedName name="Суди">Статистика!$B$5:$B$14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4" i="1"/>
  <c r="T5" i="1"/>
  <c r="T6" i="1"/>
  <c r="T7" i="1"/>
  <c r="T8" i="1"/>
  <c r="T9" i="1"/>
  <c r="T10" i="1"/>
  <c r="T11" i="1"/>
  <c r="T13" i="1"/>
  <c r="T14" i="1"/>
  <c r="T15" i="1"/>
  <c r="T16" i="1"/>
  <c r="T17" i="1"/>
  <c r="T18" i="1"/>
  <c r="T19" i="1"/>
  <c r="T20" i="1"/>
  <c r="T21" i="1"/>
  <c r="T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" i="1"/>
  <c r="J4" i="1"/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B4" i="1"/>
  <c r="AA4" i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D4" i="1" l="1"/>
  <c r="C4" i="1" l="1"/>
</calcChain>
</file>

<file path=xl/sharedStrings.xml><?xml version="1.0" encoding="utf-8"?>
<sst xmlns="http://schemas.openxmlformats.org/spreadsheetml/2006/main" count="58" uniqueCount="47">
  <si>
    <t>Всього</t>
  </si>
  <si>
    <t>№</t>
  </si>
  <si>
    <t>Суд</t>
  </si>
  <si>
    <t>усього</t>
  </si>
  <si>
    <t>визначено наказом ДСА</t>
  </si>
  <si>
    <t xml:space="preserve">Бережанський районний суд </t>
  </si>
  <si>
    <t xml:space="preserve">Борщівський районний суд </t>
  </si>
  <si>
    <t xml:space="preserve">Гусятинський районний суд </t>
  </si>
  <si>
    <t xml:space="preserve">Заліщицький районний суд </t>
  </si>
  <si>
    <t xml:space="preserve">Збаразький районний суд </t>
  </si>
  <si>
    <t xml:space="preserve">Зборівський районний суд </t>
  </si>
  <si>
    <t xml:space="preserve">Козівський районний суд </t>
  </si>
  <si>
    <t xml:space="preserve">Монастириський районний суд </t>
  </si>
  <si>
    <t xml:space="preserve">Підгаєцький районний суд </t>
  </si>
  <si>
    <t xml:space="preserve">Теребовлянський районний суд </t>
  </si>
  <si>
    <t>Бучацький районний суд</t>
  </si>
  <si>
    <t xml:space="preserve">Кременецький районний суд </t>
  </si>
  <si>
    <t xml:space="preserve">Лановецький районний суд </t>
  </si>
  <si>
    <t xml:space="preserve">Підволочиський районний суд </t>
  </si>
  <si>
    <t xml:space="preserve">Чортківський районний суд </t>
  </si>
  <si>
    <t xml:space="preserve">Шумський районний суд </t>
  </si>
  <si>
    <t>% збільшення/зменшення</t>
  </si>
  <si>
    <t>Надійшло</t>
  </si>
  <si>
    <t>здійснювали правосуддя у І кв.2025</t>
  </si>
  <si>
    <t>Розглянуто справ і матеріалів І кв.2025</t>
  </si>
  <si>
    <t>Кримінальні І кв.2025</t>
  </si>
  <si>
    <t xml:space="preserve"> </t>
  </si>
  <si>
    <t>Цивільні І кв.2025</t>
  </si>
  <si>
    <t>Адмін.правопорушення І кв.2025</t>
  </si>
  <si>
    <t>Середньо-місячне надходження всіх справ (в місяць) І кв.2025</t>
  </si>
  <si>
    <t xml:space="preserve">Тернопільський міськрайонний суд </t>
  </si>
  <si>
    <t>Адміністративні І кв.2025</t>
  </si>
  <si>
    <t>Перебувало в провадженні</t>
  </si>
  <si>
    <t>Перебувало в провадженні справ і матеріалів І кв. 2025</t>
  </si>
  <si>
    <t xml:space="preserve">Кількісний склад суддів суду </t>
  </si>
  <si>
    <t>Надійшло справ і матеріалів</t>
  </si>
  <si>
    <t>Завідувач сектору організаційного забезпечення діяльності судів та судової статистики         __________        Діана МУДРОВА</t>
  </si>
  <si>
    <t>Узагальнена інформація щодо надходження та розгляду справ місцевими загальними судами Тернопільської області за I квартал 2026 року в порівнянні з I кварталом 2025 року</t>
  </si>
  <si>
    <t>здійснювали правосуддя у І кв.2026</t>
  </si>
  <si>
    <t>Перебувало в провадженні справ і матеріалів І кв. 2026</t>
  </si>
  <si>
    <t>Розглянуто справ і матеріалів І кв.2026</t>
  </si>
  <si>
    <t>Кримінальні І кв.2026</t>
  </si>
  <si>
    <t>Адміністративні І кв.2026</t>
  </si>
  <si>
    <t>Цивільні І кв.2026</t>
  </si>
  <si>
    <t>Адмін.правопорушення І кв.2026</t>
  </si>
  <si>
    <t>Середньо-місячне надходження всіх справ (в місяць) І кв.2026</t>
  </si>
  <si>
    <t>*звіт 1-ЄЗ за I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</si>
</sst>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horizontal="center" vertical="top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2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center" vertical="top"/>
    </xf>
  </cellXfs>
  <cellStyles count="3">
    <cellStyle name="Обычный" xfId="0" builtinId="0"/>
    <cellStyle name="Обычный 2" xfId="1"/>
    <cellStyle name="Обычный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1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ЗС"/>
    </sheetNames>
    <sheetDataSet>
      <sheetData sheetId="0">
        <row r="12">
          <cell r="K12">
            <v>909</v>
          </cell>
        </row>
        <row r="13">
          <cell r="K13">
            <v>904</v>
          </cell>
        </row>
        <row r="14">
          <cell r="K14">
            <v>795</v>
          </cell>
        </row>
        <row r="15">
          <cell r="K15">
            <v>1017</v>
          </cell>
        </row>
        <row r="16">
          <cell r="K16">
            <v>917</v>
          </cell>
        </row>
        <row r="17">
          <cell r="K17">
            <v>1057</v>
          </cell>
        </row>
        <row r="18">
          <cell r="K18">
            <v>724</v>
          </cell>
        </row>
        <row r="19">
          <cell r="K19">
            <v>383</v>
          </cell>
        </row>
        <row r="20">
          <cell r="K20">
            <v>1510</v>
          </cell>
        </row>
        <row r="21">
          <cell r="K21">
            <v>754</v>
          </cell>
        </row>
        <row r="22">
          <cell r="K22">
            <v>313</v>
          </cell>
        </row>
        <row r="23">
          <cell r="K23">
            <v>755</v>
          </cell>
        </row>
        <row r="24">
          <cell r="K24">
            <v>280</v>
          </cell>
        </row>
        <row r="25">
          <cell r="K25">
            <v>1366</v>
          </cell>
        </row>
        <row r="26">
          <cell r="K26">
            <v>12216</v>
          </cell>
        </row>
        <row r="27">
          <cell r="K27">
            <v>1899</v>
          </cell>
        </row>
        <row r="28">
          <cell r="K28">
            <v>651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zoomScale="40" zoomScaleNormal="40" workbookViewId="0">
      <selection activeCell="F25" sqref="F25"/>
    </sheetView>
  </sheetViews>
  <sheetFormatPr defaultColWidth="6.44140625" defaultRowHeight="21" x14ac:dyDescent="0.3"/>
  <cols>
    <col min="1" max="1" width="4.6640625" style="7" customWidth="1"/>
    <col min="2" max="2" width="55.77734375" style="12" customWidth="1"/>
    <col min="3" max="3" width="14" style="7" customWidth="1"/>
    <col min="4" max="4" width="16.5546875" style="7" customWidth="1"/>
    <col min="5" max="5" width="17.109375" style="7" customWidth="1"/>
    <col min="6" max="6" width="14.88671875" style="7" customWidth="1"/>
    <col min="7" max="7" width="15.5546875" style="7" customWidth="1"/>
    <col min="8" max="8" width="16.21875" style="7" customWidth="1"/>
    <col min="9" max="9" width="16.44140625" style="7" customWidth="1"/>
    <col min="10" max="10" width="17.5546875" style="7" customWidth="1"/>
    <col min="11" max="11" width="18.77734375" style="7" customWidth="1"/>
    <col min="12" max="12" width="15.6640625" style="7" customWidth="1"/>
    <col min="13" max="13" width="16.33203125" style="7" customWidth="1"/>
    <col min="14" max="14" width="17.109375" style="7" customWidth="1"/>
    <col min="15" max="15" width="12.88671875" style="7" customWidth="1"/>
    <col min="16" max="16" width="11.6640625" style="7" customWidth="1"/>
    <col min="17" max="17" width="16.33203125" style="7" customWidth="1"/>
    <col min="18" max="18" width="12.6640625" style="7" customWidth="1"/>
    <col min="19" max="19" width="13.5546875" style="7" customWidth="1"/>
    <col min="20" max="20" width="18" style="7" customWidth="1"/>
    <col min="21" max="21" width="15.33203125" style="7" customWidth="1"/>
    <col min="22" max="22" width="13.5546875" style="7" customWidth="1"/>
    <col min="23" max="23" width="17.88671875" style="7" customWidth="1"/>
    <col min="24" max="24" width="15.44140625" style="7" customWidth="1"/>
    <col min="25" max="25" width="15.5546875" style="7" customWidth="1"/>
    <col min="26" max="26" width="17.88671875" style="7" customWidth="1"/>
    <col min="27" max="27" width="17.109375" style="7" customWidth="1"/>
    <col min="28" max="28" width="17" style="14" customWidth="1"/>
    <col min="29" max="16384" width="6.44140625" style="7"/>
  </cols>
  <sheetData>
    <row r="1" spans="1:30" s="17" customFormat="1" ht="30" x14ac:dyDescent="0.3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AB1" s="18"/>
    </row>
    <row r="2" spans="1:30" s="9" customFormat="1" ht="192" customHeight="1" x14ac:dyDescent="0.3">
      <c r="A2" s="34" t="s">
        <v>1</v>
      </c>
      <c r="B2" s="34" t="s">
        <v>2</v>
      </c>
      <c r="C2" s="35" t="s">
        <v>34</v>
      </c>
      <c r="D2" s="36"/>
      <c r="E2" s="36"/>
      <c r="F2" s="26" t="s">
        <v>33</v>
      </c>
      <c r="G2" s="26"/>
      <c r="H2" s="26" t="s">
        <v>39</v>
      </c>
      <c r="I2" s="26"/>
      <c r="J2" s="30" t="s">
        <v>21</v>
      </c>
      <c r="K2" s="31"/>
      <c r="L2" s="26" t="s">
        <v>24</v>
      </c>
      <c r="M2" s="26" t="s">
        <v>40</v>
      </c>
      <c r="N2" s="27" t="s">
        <v>21</v>
      </c>
      <c r="O2" s="4" t="s">
        <v>25</v>
      </c>
      <c r="P2" s="4" t="s">
        <v>41</v>
      </c>
      <c r="Q2" s="27" t="s">
        <v>21</v>
      </c>
      <c r="R2" s="5" t="s">
        <v>31</v>
      </c>
      <c r="S2" s="5" t="s">
        <v>42</v>
      </c>
      <c r="T2" s="27" t="s">
        <v>21</v>
      </c>
      <c r="U2" s="4" t="s">
        <v>27</v>
      </c>
      <c r="V2" s="4" t="s">
        <v>43</v>
      </c>
      <c r="W2" s="27" t="s">
        <v>21</v>
      </c>
      <c r="X2" s="4" t="s">
        <v>28</v>
      </c>
      <c r="Y2" s="4" t="s">
        <v>44</v>
      </c>
      <c r="Z2" s="27" t="s">
        <v>21</v>
      </c>
      <c r="AA2" s="32" t="s">
        <v>29</v>
      </c>
      <c r="AB2" s="24" t="s">
        <v>45</v>
      </c>
    </row>
    <row r="3" spans="1:30" s="9" customFormat="1" ht="112.5" customHeight="1" x14ac:dyDescent="0.3">
      <c r="A3" s="34"/>
      <c r="B3" s="34"/>
      <c r="C3" s="1" t="s">
        <v>4</v>
      </c>
      <c r="D3" s="1" t="s">
        <v>23</v>
      </c>
      <c r="E3" s="1" t="s">
        <v>38</v>
      </c>
      <c r="F3" s="3" t="s">
        <v>3</v>
      </c>
      <c r="G3" s="3" t="s">
        <v>22</v>
      </c>
      <c r="H3" s="3" t="s">
        <v>3</v>
      </c>
      <c r="I3" s="3" t="s">
        <v>22</v>
      </c>
      <c r="J3" s="4" t="s">
        <v>32</v>
      </c>
      <c r="K3" s="2" t="s">
        <v>22</v>
      </c>
      <c r="L3" s="26"/>
      <c r="M3" s="26"/>
      <c r="N3" s="28"/>
      <c r="O3" s="29" t="s">
        <v>35</v>
      </c>
      <c r="P3" s="29"/>
      <c r="Q3" s="28"/>
      <c r="R3" s="29" t="s">
        <v>35</v>
      </c>
      <c r="S3" s="29"/>
      <c r="T3" s="28"/>
      <c r="U3" s="29" t="s">
        <v>35</v>
      </c>
      <c r="V3" s="29"/>
      <c r="W3" s="28"/>
      <c r="X3" s="29" t="s">
        <v>35</v>
      </c>
      <c r="Y3" s="29"/>
      <c r="Z3" s="28"/>
      <c r="AA3" s="33"/>
      <c r="AB3" s="25"/>
    </row>
    <row r="4" spans="1:30" s="8" customFormat="1" ht="30" customHeight="1" x14ac:dyDescent="0.3">
      <c r="A4" s="11"/>
      <c r="B4" s="11" t="s">
        <v>0</v>
      </c>
      <c r="C4" s="37">
        <f t="shared" ref="C4" si="0">SUM(C5:C21)</f>
        <v>91</v>
      </c>
      <c r="D4" s="38">
        <f t="shared" ref="D4" si="1">SUM(D5:D21)</f>
        <v>76</v>
      </c>
      <c r="E4" s="38">
        <v>76</v>
      </c>
      <c r="F4" s="37">
        <v>22569</v>
      </c>
      <c r="G4" s="39">
        <v>14559</v>
      </c>
      <c r="H4" s="37">
        <v>26450</v>
      </c>
      <c r="I4" s="39">
        <v>16299</v>
      </c>
      <c r="J4" s="37">
        <f>H4/F4*100-100</f>
        <v>17.196154016571398</v>
      </c>
      <c r="K4" s="37">
        <f>I4/G4*100-100</f>
        <v>11.951370286420769</v>
      </c>
      <c r="L4" s="40">
        <v>12965</v>
      </c>
      <c r="M4" s="41">
        <v>14402</v>
      </c>
      <c r="N4" s="37">
        <f>M4/L4*100-100</f>
        <v>11.083686849209414</v>
      </c>
      <c r="O4" s="42">
        <v>4503</v>
      </c>
      <c r="P4" s="42">
        <v>5028</v>
      </c>
      <c r="Q4" s="37">
        <f>P4/O4*100-100</f>
        <v>11.658894070619596</v>
      </c>
      <c r="R4" s="42">
        <v>512</v>
      </c>
      <c r="S4" s="42">
        <v>345</v>
      </c>
      <c r="T4" s="37">
        <f>S4/R4*100-100</f>
        <v>-32.6171875</v>
      </c>
      <c r="U4" s="42">
        <v>5455</v>
      </c>
      <c r="V4" s="42">
        <v>7259</v>
      </c>
      <c r="W4" s="37">
        <f>V4/U4*100-100</f>
        <v>33.070577451878989</v>
      </c>
      <c r="X4" s="42">
        <v>4089</v>
      </c>
      <c r="Y4" s="42">
        <v>3667</v>
      </c>
      <c r="Z4" s="37">
        <f>Y4/X4*100-100</f>
        <v>-10.320371729029105</v>
      </c>
      <c r="AA4" s="37">
        <f>G4/3</f>
        <v>4853</v>
      </c>
      <c r="AB4" s="43">
        <f>I4/3</f>
        <v>5433</v>
      </c>
      <c r="AD4" s="8" t="s">
        <v>26</v>
      </c>
    </row>
    <row r="5" spans="1:30" ht="47.25" customHeight="1" x14ac:dyDescent="0.3">
      <c r="A5" s="10">
        <v>1</v>
      </c>
      <c r="B5" s="6" t="s">
        <v>5</v>
      </c>
      <c r="C5" s="44">
        <v>5</v>
      </c>
      <c r="D5" s="45">
        <v>4</v>
      </c>
      <c r="E5" s="45">
        <v>4</v>
      </c>
      <c r="F5" s="19">
        <v>754</v>
      </c>
      <c r="G5" s="20">
        <v>501</v>
      </c>
      <c r="H5" s="19">
        <f>[1]МЗС!K12</f>
        <v>909</v>
      </c>
      <c r="I5" s="23">
        <v>557</v>
      </c>
      <c r="J5" s="37">
        <f t="shared" ref="J5:J21" si="2">H5/F5*100-100</f>
        <v>20.557029177718817</v>
      </c>
      <c r="K5" s="37">
        <f t="shared" ref="K5:K21" si="3">I5/G5*100-100</f>
        <v>11.177644710578846</v>
      </c>
      <c r="L5" s="21">
        <v>484</v>
      </c>
      <c r="M5" s="22">
        <v>535</v>
      </c>
      <c r="N5" s="37">
        <f t="shared" ref="N5:N21" si="4">M5/L5*100-100</f>
        <v>10.537190082644628</v>
      </c>
      <c r="O5" s="23">
        <v>193</v>
      </c>
      <c r="P5" s="22">
        <v>172</v>
      </c>
      <c r="Q5" s="37">
        <f t="shared" ref="Q5:Q21" si="5">P5/O5*100-100</f>
        <v>-10.880829015544052</v>
      </c>
      <c r="R5" s="23">
        <v>14</v>
      </c>
      <c r="S5" s="22">
        <v>3</v>
      </c>
      <c r="T5" s="37">
        <f t="shared" ref="T5:T21" si="6">S5/R5*100-100</f>
        <v>-78.571428571428569</v>
      </c>
      <c r="U5" s="23">
        <v>158</v>
      </c>
      <c r="V5" s="22">
        <v>226</v>
      </c>
      <c r="W5" s="37">
        <f t="shared" ref="W5:W21" si="7">V5/U5*100-100</f>
        <v>43.03797468354432</v>
      </c>
      <c r="X5" s="23">
        <v>136</v>
      </c>
      <c r="Y5" s="22">
        <v>156</v>
      </c>
      <c r="Z5" s="37">
        <f t="shared" ref="Z5:Z21" si="8">Y5/X5*100-100</f>
        <v>14.705882352941174</v>
      </c>
      <c r="AA5" s="37">
        <f t="shared" ref="AA5:AA21" si="9">G5/3</f>
        <v>167</v>
      </c>
      <c r="AB5" s="43">
        <f t="shared" ref="AB5:AB21" si="10">I5/3</f>
        <v>185.66666666666666</v>
      </c>
    </row>
    <row r="6" spans="1:30" ht="50.25" customHeight="1" x14ac:dyDescent="0.3">
      <c r="A6" s="10">
        <v>2</v>
      </c>
      <c r="B6" s="6" t="s">
        <v>6</v>
      </c>
      <c r="C6" s="44">
        <v>4</v>
      </c>
      <c r="D6" s="45">
        <v>3</v>
      </c>
      <c r="E6" s="45">
        <v>3</v>
      </c>
      <c r="F6" s="19">
        <v>732</v>
      </c>
      <c r="G6" s="20">
        <v>471</v>
      </c>
      <c r="H6" s="19">
        <f>[1]МЗС!K13</f>
        <v>904</v>
      </c>
      <c r="I6" s="23">
        <v>560</v>
      </c>
      <c r="J6" s="37">
        <f t="shared" si="2"/>
        <v>23.497267759562845</v>
      </c>
      <c r="K6" s="37">
        <f t="shared" si="3"/>
        <v>18.895966029723994</v>
      </c>
      <c r="L6" s="21">
        <v>456</v>
      </c>
      <c r="M6" s="22">
        <v>461</v>
      </c>
      <c r="N6" s="37">
        <f t="shared" si="4"/>
        <v>1.0964912280701782</v>
      </c>
      <c r="O6" s="23">
        <v>92</v>
      </c>
      <c r="P6" s="22">
        <v>102</v>
      </c>
      <c r="Q6" s="37">
        <f t="shared" si="5"/>
        <v>10.869565217391312</v>
      </c>
      <c r="R6" s="23">
        <v>6</v>
      </c>
      <c r="S6" s="22">
        <v>10</v>
      </c>
      <c r="T6" s="37">
        <f t="shared" si="6"/>
        <v>66.666666666666686</v>
      </c>
      <c r="U6" s="23">
        <v>265</v>
      </c>
      <c r="V6" s="22">
        <v>372</v>
      </c>
      <c r="W6" s="37">
        <f t="shared" si="7"/>
        <v>40.377358490566024</v>
      </c>
      <c r="X6" s="23">
        <v>108</v>
      </c>
      <c r="Y6" s="22">
        <v>76</v>
      </c>
      <c r="Z6" s="37">
        <f t="shared" si="8"/>
        <v>-29.629629629629633</v>
      </c>
      <c r="AA6" s="37">
        <f t="shared" si="9"/>
        <v>157</v>
      </c>
      <c r="AB6" s="43">
        <f t="shared" si="10"/>
        <v>186.66666666666666</v>
      </c>
    </row>
    <row r="7" spans="1:30" ht="48" customHeight="1" x14ac:dyDescent="0.3">
      <c r="A7" s="10">
        <v>3</v>
      </c>
      <c r="B7" s="6" t="s">
        <v>15</v>
      </c>
      <c r="C7" s="44">
        <v>4</v>
      </c>
      <c r="D7" s="45">
        <v>3</v>
      </c>
      <c r="E7" s="45">
        <v>3</v>
      </c>
      <c r="F7" s="19">
        <v>781</v>
      </c>
      <c r="G7" s="20">
        <v>508</v>
      </c>
      <c r="H7" s="19">
        <f>[1]МЗС!K14</f>
        <v>795</v>
      </c>
      <c r="I7" s="23">
        <v>543</v>
      </c>
      <c r="J7" s="37">
        <f t="shared" si="2"/>
        <v>1.7925736235595338</v>
      </c>
      <c r="K7" s="37">
        <f t="shared" si="3"/>
        <v>6.8897637795275699</v>
      </c>
      <c r="L7" s="21">
        <v>514</v>
      </c>
      <c r="M7" s="22">
        <v>533</v>
      </c>
      <c r="N7" s="37">
        <f t="shared" si="4"/>
        <v>3.6964980544747164</v>
      </c>
      <c r="O7" s="23">
        <v>162</v>
      </c>
      <c r="P7" s="22">
        <v>184</v>
      </c>
      <c r="Q7" s="37">
        <f t="shared" si="5"/>
        <v>13.58024691358024</v>
      </c>
      <c r="R7" s="23">
        <v>48</v>
      </c>
      <c r="S7" s="22">
        <v>46</v>
      </c>
      <c r="T7" s="37">
        <f t="shared" si="6"/>
        <v>-4.1666666666666572</v>
      </c>
      <c r="U7" s="23">
        <v>170</v>
      </c>
      <c r="V7" s="22">
        <v>233</v>
      </c>
      <c r="W7" s="37">
        <f t="shared" si="7"/>
        <v>37.058823529411768</v>
      </c>
      <c r="X7" s="23">
        <v>128</v>
      </c>
      <c r="Y7" s="22">
        <v>80</v>
      </c>
      <c r="Z7" s="37">
        <f t="shared" si="8"/>
        <v>-37.5</v>
      </c>
      <c r="AA7" s="37">
        <f t="shared" si="9"/>
        <v>169.33333333333334</v>
      </c>
      <c r="AB7" s="43">
        <f t="shared" si="10"/>
        <v>181</v>
      </c>
    </row>
    <row r="8" spans="1:30" ht="48" customHeight="1" x14ac:dyDescent="0.3">
      <c r="A8" s="10">
        <v>4</v>
      </c>
      <c r="B8" s="6" t="s">
        <v>7</v>
      </c>
      <c r="C8" s="44">
        <v>5</v>
      </c>
      <c r="D8" s="45">
        <v>3</v>
      </c>
      <c r="E8" s="45">
        <v>3</v>
      </c>
      <c r="F8" s="19">
        <v>859</v>
      </c>
      <c r="G8" s="20">
        <v>521</v>
      </c>
      <c r="H8" s="19">
        <f>[1]МЗС!K15</f>
        <v>1017</v>
      </c>
      <c r="I8" s="23">
        <v>513</v>
      </c>
      <c r="J8" s="37">
        <f t="shared" si="2"/>
        <v>18.39348079161816</v>
      </c>
      <c r="K8" s="37">
        <f t="shared" si="3"/>
        <v>-1.5355086372360773</v>
      </c>
      <c r="L8" s="21">
        <v>392</v>
      </c>
      <c r="M8" s="22">
        <v>477</v>
      </c>
      <c r="N8" s="37">
        <f t="shared" si="4"/>
        <v>21.683673469387756</v>
      </c>
      <c r="O8" s="23">
        <v>102</v>
      </c>
      <c r="P8" s="22">
        <v>149</v>
      </c>
      <c r="Q8" s="37">
        <f t="shared" si="5"/>
        <v>46.078431372549005</v>
      </c>
      <c r="R8" s="23">
        <v>17</v>
      </c>
      <c r="S8" s="22">
        <v>14</v>
      </c>
      <c r="T8" s="37">
        <f t="shared" si="6"/>
        <v>-17.64705882352942</v>
      </c>
      <c r="U8" s="23">
        <v>242</v>
      </c>
      <c r="V8" s="22">
        <v>235</v>
      </c>
      <c r="W8" s="37">
        <f t="shared" si="7"/>
        <v>-2.8925619834710687</v>
      </c>
      <c r="X8" s="23">
        <v>160</v>
      </c>
      <c r="Y8" s="22">
        <v>115</v>
      </c>
      <c r="Z8" s="37">
        <f t="shared" si="8"/>
        <v>-28.125</v>
      </c>
      <c r="AA8" s="37">
        <f t="shared" si="9"/>
        <v>173.66666666666666</v>
      </c>
      <c r="AB8" s="43">
        <f t="shared" si="10"/>
        <v>171</v>
      </c>
    </row>
    <row r="9" spans="1:30" ht="48" customHeight="1" x14ac:dyDescent="0.3">
      <c r="A9" s="10">
        <v>5</v>
      </c>
      <c r="B9" s="6" t="s">
        <v>8</v>
      </c>
      <c r="C9" s="44">
        <v>3</v>
      </c>
      <c r="D9" s="45">
        <v>3</v>
      </c>
      <c r="E9" s="45">
        <v>2</v>
      </c>
      <c r="F9" s="19">
        <v>741</v>
      </c>
      <c r="G9" s="20">
        <v>470</v>
      </c>
      <c r="H9" s="19">
        <f>[1]МЗС!K16</f>
        <v>917</v>
      </c>
      <c r="I9" s="23">
        <v>573</v>
      </c>
      <c r="J9" s="37">
        <f t="shared" si="2"/>
        <v>23.75168690958165</v>
      </c>
      <c r="K9" s="37">
        <f t="shared" si="3"/>
        <v>21.914893617021278</v>
      </c>
      <c r="L9" s="21">
        <v>469</v>
      </c>
      <c r="M9" s="22">
        <v>528</v>
      </c>
      <c r="N9" s="37">
        <f t="shared" si="4"/>
        <v>12.579957356076761</v>
      </c>
      <c r="O9" s="23">
        <v>168</v>
      </c>
      <c r="P9" s="22">
        <v>123</v>
      </c>
      <c r="Q9" s="37">
        <f t="shared" si="5"/>
        <v>-26.785714285714292</v>
      </c>
      <c r="R9" s="23">
        <v>4</v>
      </c>
      <c r="S9" s="22">
        <v>11</v>
      </c>
      <c r="T9" s="37">
        <f t="shared" si="6"/>
        <v>175</v>
      </c>
      <c r="U9" s="23">
        <v>163</v>
      </c>
      <c r="V9" s="22">
        <v>271</v>
      </c>
      <c r="W9" s="37">
        <f t="shared" si="7"/>
        <v>66.257668711656436</v>
      </c>
      <c r="X9" s="23">
        <v>135</v>
      </c>
      <c r="Y9" s="22">
        <v>168</v>
      </c>
      <c r="Z9" s="37">
        <f t="shared" si="8"/>
        <v>24.444444444444443</v>
      </c>
      <c r="AA9" s="37">
        <f t="shared" si="9"/>
        <v>156.66666666666666</v>
      </c>
      <c r="AB9" s="43">
        <f t="shared" si="10"/>
        <v>191</v>
      </c>
    </row>
    <row r="10" spans="1:30" ht="48" customHeight="1" x14ac:dyDescent="0.3">
      <c r="A10" s="10">
        <v>6</v>
      </c>
      <c r="B10" s="6" t="s">
        <v>9</v>
      </c>
      <c r="C10" s="44">
        <v>4</v>
      </c>
      <c r="D10" s="45">
        <v>4</v>
      </c>
      <c r="E10" s="45">
        <v>4</v>
      </c>
      <c r="F10" s="19">
        <v>1076</v>
      </c>
      <c r="G10" s="20">
        <v>660</v>
      </c>
      <c r="H10" s="19">
        <f>[1]МЗС!K17</f>
        <v>1057</v>
      </c>
      <c r="I10" s="23">
        <v>691</v>
      </c>
      <c r="J10" s="37">
        <f t="shared" si="2"/>
        <v>-1.7657992565055736</v>
      </c>
      <c r="K10" s="37">
        <f t="shared" si="3"/>
        <v>4.6969696969696884</v>
      </c>
      <c r="L10" s="21">
        <v>597</v>
      </c>
      <c r="M10" s="22">
        <v>503</v>
      </c>
      <c r="N10" s="37">
        <f t="shared" si="4"/>
        <v>-15.74539363484088</v>
      </c>
      <c r="O10" s="23">
        <v>164</v>
      </c>
      <c r="P10" s="22">
        <v>170</v>
      </c>
      <c r="Q10" s="37">
        <f t="shared" si="5"/>
        <v>3.6585365853658516</v>
      </c>
      <c r="R10" s="23">
        <v>11</v>
      </c>
      <c r="S10" s="22">
        <v>9</v>
      </c>
      <c r="T10" s="37">
        <f t="shared" si="6"/>
        <v>-18.181818181818173</v>
      </c>
      <c r="U10" s="23">
        <v>262</v>
      </c>
      <c r="V10" s="22">
        <v>323</v>
      </c>
      <c r="W10" s="37">
        <f t="shared" si="7"/>
        <v>23.282442748091611</v>
      </c>
      <c r="X10" s="23">
        <v>223</v>
      </c>
      <c r="Y10" s="22">
        <v>189</v>
      </c>
      <c r="Z10" s="37">
        <f t="shared" si="8"/>
        <v>-15.246636771300444</v>
      </c>
      <c r="AA10" s="37">
        <f t="shared" si="9"/>
        <v>220</v>
      </c>
      <c r="AB10" s="43">
        <f t="shared" si="10"/>
        <v>230.33333333333334</v>
      </c>
    </row>
    <row r="11" spans="1:30" ht="48.75" customHeight="1" x14ac:dyDescent="0.3">
      <c r="A11" s="10">
        <v>7</v>
      </c>
      <c r="B11" s="6" t="s">
        <v>10</v>
      </c>
      <c r="C11" s="44">
        <v>4</v>
      </c>
      <c r="D11" s="45">
        <v>3</v>
      </c>
      <c r="E11" s="45">
        <v>3</v>
      </c>
      <c r="F11" s="19">
        <v>655</v>
      </c>
      <c r="G11" s="20">
        <v>553</v>
      </c>
      <c r="H11" s="19">
        <f>[1]МЗС!K18</f>
        <v>724</v>
      </c>
      <c r="I11" s="23">
        <v>540</v>
      </c>
      <c r="J11" s="37">
        <f t="shared" si="2"/>
        <v>10.534351145038173</v>
      </c>
      <c r="K11" s="37">
        <f t="shared" si="3"/>
        <v>-2.3508137432188079</v>
      </c>
      <c r="L11" s="21">
        <v>496</v>
      </c>
      <c r="M11" s="22">
        <v>521</v>
      </c>
      <c r="N11" s="37">
        <f t="shared" si="4"/>
        <v>5.040322580645153</v>
      </c>
      <c r="O11" s="23">
        <v>157</v>
      </c>
      <c r="P11" s="22">
        <v>132</v>
      </c>
      <c r="Q11" s="37">
        <f t="shared" si="5"/>
        <v>-15.923566878980893</v>
      </c>
      <c r="R11" s="23">
        <v>8</v>
      </c>
      <c r="S11" s="22">
        <v>6</v>
      </c>
      <c r="T11" s="37">
        <f t="shared" si="6"/>
        <v>-25</v>
      </c>
      <c r="U11" s="23">
        <v>273</v>
      </c>
      <c r="V11" s="22">
        <v>299</v>
      </c>
      <c r="W11" s="37">
        <f t="shared" si="7"/>
        <v>9.5238095238095326</v>
      </c>
      <c r="X11" s="23">
        <v>115</v>
      </c>
      <c r="Y11" s="22">
        <v>103</v>
      </c>
      <c r="Z11" s="37">
        <f t="shared" si="8"/>
        <v>-10.434782608695642</v>
      </c>
      <c r="AA11" s="37">
        <f t="shared" si="9"/>
        <v>184.33333333333334</v>
      </c>
      <c r="AB11" s="43">
        <f t="shared" si="10"/>
        <v>180</v>
      </c>
    </row>
    <row r="12" spans="1:30" ht="48" customHeight="1" x14ac:dyDescent="0.3">
      <c r="A12" s="10">
        <v>8</v>
      </c>
      <c r="B12" s="6" t="s">
        <v>11</v>
      </c>
      <c r="C12" s="44">
        <v>3</v>
      </c>
      <c r="D12" s="45">
        <v>3</v>
      </c>
      <c r="E12" s="45">
        <v>3</v>
      </c>
      <c r="F12" s="19">
        <v>342</v>
      </c>
      <c r="G12" s="20">
        <v>216</v>
      </c>
      <c r="H12" s="19">
        <f>[1]МЗС!K19</f>
        <v>383</v>
      </c>
      <c r="I12" s="23">
        <v>246</v>
      </c>
      <c r="J12" s="37">
        <f t="shared" si="2"/>
        <v>11.988304093567265</v>
      </c>
      <c r="K12" s="37">
        <f t="shared" si="3"/>
        <v>13.888888888888886</v>
      </c>
      <c r="L12" s="21">
        <v>211</v>
      </c>
      <c r="M12" s="22">
        <v>232</v>
      </c>
      <c r="N12" s="37">
        <f t="shared" si="4"/>
        <v>9.952606635071092</v>
      </c>
      <c r="O12" s="23">
        <v>17</v>
      </c>
      <c r="P12" s="22">
        <v>21</v>
      </c>
      <c r="Q12" s="37">
        <f t="shared" si="5"/>
        <v>23.529411764705884</v>
      </c>
      <c r="R12" s="23">
        <v>0</v>
      </c>
      <c r="S12" s="22">
        <v>2</v>
      </c>
      <c r="T12" s="37">
        <v>0</v>
      </c>
      <c r="U12" s="23">
        <v>109</v>
      </c>
      <c r="V12" s="22">
        <v>148</v>
      </c>
      <c r="W12" s="37">
        <f t="shared" si="7"/>
        <v>35.779816513761489</v>
      </c>
      <c r="X12" s="23">
        <v>90</v>
      </c>
      <c r="Y12" s="22">
        <v>75</v>
      </c>
      <c r="Z12" s="37">
        <f t="shared" si="8"/>
        <v>-16.666666666666657</v>
      </c>
      <c r="AA12" s="37">
        <f t="shared" si="9"/>
        <v>72</v>
      </c>
      <c r="AB12" s="43">
        <f t="shared" si="10"/>
        <v>82</v>
      </c>
    </row>
    <row r="13" spans="1:30" ht="48" customHeight="1" x14ac:dyDescent="0.3">
      <c r="A13" s="10">
        <v>9</v>
      </c>
      <c r="B13" s="6" t="s">
        <v>16</v>
      </c>
      <c r="C13" s="44">
        <v>5</v>
      </c>
      <c r="D13" s="45">
        <v>5</v>
      </c>
      <c r="E13" s="45">
        <v>5</v>
      </c>
      <c r="F13" s="19">
        <v>1411</v>
      </c>
      <c r="G13" s="20">
        <v>1096</v>
      </c>
      <c r="H13" s="19">
        <f>[1]МЗС!K20</f>
        <v>1510</v>
      </c>
      <c r="I13" s="23">
        <v>1030</v>
      </c>
      <c r="J13" s="37">
        <f t="shared" si="2"/>
        <v>7.0163004961020476</v>
      </c>
      <c r="K13" s="37">
        <f t="shared" si="3"/>
        <v>-6.0218978102189737</v>
      </c>
      <c r="L13" s="21">
        <v>1043</v>
      </c>
      <c r="M13" s="22">
        <v>1024</v>
      </c>
      <c r="N13" s="37">
        <f t="shared" si="4"/>
        <v>-1.8216682646212945</v>
      </c>
      <c r="O13" s="23">
        <v>322</v>
      </c>
      <c r="P13" s="22">
        <v>351</v>
      </c>
      <c r="Q13" s="37">
        <f t="shared" si="5"/>
        <v>9.0062111801242111</v>
      </c>
      <c r="R13" s="23">
        <v>94</v>
      </c>
      <c r="S13" s="22">
        <v>16</v>
      </c>
      <c r="T13" s="37">
        <f t="shared" si="6"/>
        <v>-82.978723404255319</v>
      </c>
      <c r="U13" s="23">
        <v>367</v>
      </c>
      <c r="V13" s="22">
        <v>434</v>
      </c>
      <c r="W13" s="37">
        <f t="shared" si="7"/>
        <v>18.256130790190724</v>
      </c>
      <c r="X13" s="23">
        <v>313</v>
      </c>
      <c r="Y13" s="22">
        <v>229</v>
      </c>
      <c r="Z13" s="37">
        <f t="shared" si="8"/>
        <v>-26.837060702875405</v>
      </c>
      <c r="AA13" s="37">
        <f t="shared" si="9"/>
        <v>365.33333333333331</v>
      </c>
      <c r="AB13" s="43">
        <f t="shared" si="10"/>
        <v>343.33333333333331</v>
      </c>
    </row>
    <row r="14" spans="1:30" ht="48" customHeight="1" x14ac:dyDescent="0.3">
      <c r="A14" s="10">
        <v>10</v>
      </c>
      <c r="B14" s="6" t="s">
        <v>17</v>
      </c>
      <c r="C14" s="44">
        <v>3</v>
      </c>
      <c r="D14" s="45">
        <v>3</v>
      </c>
      <c r="E14" s="45">
        <v>3</v>
      </c>
      <c r="F14" s="19">
        <v>621</v>
      </c>
      <c r="G14" s="20">
        <v>389</v>
      </c>
      <c r="H14" s="19">
        <f>[1]МЗС!K21</f>
        <v>754</v>
      </c>
      <c r="I14" s="23">
        <v>429</v>
      </c>
      <c r="J14" s="37">
        <f t="shared" si="2"/>
        <v>21.417069243156206</v>
      </c>
      <c r="K14" s="37">
        <f t="shared" si="3"/>
        <v>10.28277634961438</v>
      </c>
      <c r="L14" s="21">
        <v>348</v>
      </c>
      <c r="M14" s="22">
        <v>395</v>
      </c>
      <c r="N14" s="37">
        <f t="shared" si="4"/>
        <v>13.505747126436773</v>
      </c>
      <c r="O14" s="23">
        <v>119</v>
      </c>
      <c r="P14" s="22">
        <v>131</v>
      </c>
      <c r="Q14" s="37">
        <f t="shared" si="5"/>
        <v>10.084033613445385</v>
      </c>
      <c r="R14" s="23">
        <v>10</v>
      </c>
      <c r="S14" s="22">
        <v>9</v>
      </c>
      <c r="T14" s="37">
        <f t="shared" si="6"/>
        <v>-10</v>
      </c>
      <c r="U14" s="23">
        <v>151</v>
      </c>
      <c r="V14" s="22">
        <v>168</v>
      </c>
      <c r="W14" s="37">
        <f t="shared" si="7"/>
        <v>11.258278145695357</v>
      </c>
      <c r="X14" s="23">
        <v>109</v>
      </c>
      <c r="Y14" s="22">
        <v>121</v>
      </c>
      <c r="Z14" s="37">
        <f t="shared" si="8"/>
        <v>11.0091743119266</v>
      </c>
      <c r="AA14" s="37">
        <f t="shared" si="9"/>
        <v>129.66666666666666</v>
      </c>
      <c r="AB14" s="43">
        <f t="shared" si="10"/>
        <v>143</v>
      </c>
    </row>
    <row r="15" spans="1:30" ht="48" customHeight="1" x14ac:dyDescent="0.3">
      <c r="A15" s="10">
        <v>11</v>
      </c>
      <c r="B15" s="6" t="s">
        <v>12</v>
      </c>
      <c r="C15" s="44">
        <v>3</v>
      </c>
      <c r="D15" s="45">
        <v>3</v>
      </c>
      <c r="E15" s="45">
        <v>3</v>
      </c>
      <c r="F15" s="19">
        <v>285</v>
      </c>
      <c r="G15" s="20">
        <v>179</v>
      </c>
      <c r="H15" s="19">
        <f>[1]МЗС!K22</f>
        <v>313</v>
      </c>
      <c r="I15" s="23">
        <v>207</v>
      </c>
      <c r="J15" s="37">
        <f t="shared" si="2"/>
        <v>9.8245614035087812</v>
      </c>
      <c r="K15" s="37">
        <f t="shared" si="3"/>
        <v>15.64245810055867</v>
      </c>
      <c r="L15" s="21">
        <v>172</v>
      </c>
      <c r="M15" s="22">
        <v>185</v>
      </c>
      <c r="N15" s="37">
        <f t="shared" si="4"/>
        <v>7.5581395348837077</v>
      </c>
      <c r="O15" s="23">
        <v>25</v>
      </c>
      <c r="P15" s="22">
        <v>23</v>
      </c>
      <c r="Q15" s="37">
        <f t="shared" si="5"/>
        <v>-8</v>
      </c>
      <c r="R15" s="23">
        <v>9</v>
      </c>
      <c r="S15" s="22">
        <v>7</v>
      </c>
      <c r="T15" s="37">
        <f t="shared" si="6"/>
        <v>-22.222222222222214</v>
      </c>
      <c r="U15" s="23">
        <v>105</v>
      </c>
      <c r="V15" s="22">
        <v>122</v>
      </c>
      <c r="W15" s="37">
        <f t="shared" si="7"/>
        <v>16.190476190476204</v>
      </c>
      <c r="X15" s="23">
        <v>40</v>
      </c>
      <c r="Y15" s="22">
        <v>55</v>
      </c>
      <c r="Z15" s="37">
        <f t="shared" si="8"/>
        <v>37.5</v>
      </c>
      <c r="AA15" s="37">
        <f t="shared" si="9"/>
        <v>59.666666666666664</v>
      </c>
      <c r="AB15" s="43">
        <f t="shared" si="10"/>
        <v>69</v>
      </c>
    </row>
    <row r="16" spans="1:30" ht="48" customHeight="1" x14ac:dyDescent="0.3">
      <c r="A16" s="10">
        <v>12</v>
      </c>
      <c r="B16" s="6" t="s">
        <v>18</v>
      </c>
      <c r="C16" s="44">
        <v>3</v>
      </c>
      <c r="D16" s="45">
        <v>3</v>
      </c>
      <c r="E16" s="45">
        <v>4</v>
      </c>
      <c r="F16" s="19">
        <v>682</v>
      </c>
      <c r="G16" s="20">
        <v>416</v>
      </c>
      <c r="H16" s="19">
        <f>[1]МЗС!K23</f>
        <v>755</v>
      </c>
      <c r="I16" s="23">
        <v>480</v>
      </c>
      <c r="J16" s="37">
        <f t="shared" si="2"/>
        <v>10.703812316715528</v>
      </c>
      <c r="K16" s="37">
        <f t="shared" si="3"/>
        <v>15.384615384615373</v>
      </c>
      <c r="L16" s="21">
        <v>388</v>
      </c>
      <c r="M16" s="22">
        <v>395</v>
      </c>
      <c r="N16" s="37">
        <f t="shared" si="4"/>
        <v>1.8041237113401962</v>
      </c>
      <c r="O16" s="23">
        <v>116</v>
      </c>
      <c r="P16" s="22">
        <v>124</v>
      </c>
      <c r="Q16" s="37">
        <f t="shared" si="5"/>
        <v>6.8965517241379217</v>
      </c>
      <c r="R16" s="23">
        <v>12</v>
      </c>
      <c r="S16" s="22">
        <v>3</v>
      </c>
      <c r="T16" s="37">
        <f t="shared" si="6"/>
        <v>-75</v>
      </c>
      <c r="U16" s="23">
        <v>159</v>
      </c>
      <c r="V16" s="22">
        <v>244</v>
      </c>
      <c r="W16" s="37">
        <f t="shared" si="7"/>
        <v>53.459119496855351</v>
      </c>
      <c r="X16" s="23">
        <v>129</v>
      </c>
      <c r="Y16" s="22">
        <v>109</v>
      </c>
      <c r="Z16" s="37">
        <f t="shared" si="8"/>
        <v>-15.503875968992247</v>
      </c>
      <c r="AA16" s="37">
        <f t="shared" si="9"/>
        <v>138.66666666666666</v>
      </c>
      <c r="AB16" s="43">
        <f t="shared" si="10"/>
        <v>160</v>
      </c>
    </row>
    <row r="17" spans="1:28" ht="48" customHeight="1" x14ac:dyDescent="0.3">
      <c r="A17" s="10">
        <v>13</v>
      </c>
      <c r="B17" s="6" t="s">
        <v>13</v>
      </c>
      <c r="C17" s="44">
        <v>3</v>
      </c>
      <c r="D17" s="45">
        <v>3</v>
      </c>
      <c r="E17" s="45">
        <v>3</v>
      </c>
      <c r="F17" s="19">
        <v>196</v>
      </c>
      <c r="G17" s="20">
        <v>116</v>
      </c>
      <c r="H17" s="19">
        <f>[1]МЗС!K24</f>
        <v>280</v>
      </c>
      <c r="I17" s="23">
        <v>146</v>
      </c>
      <c r="J17" s="37">
        <f t="shared" si="2"/>
        <v>42.857142857142861</v>
      </c>
      <c r="K17" s="37">
        <f t="shared" si="3"/>
        <v>25.862068965517238</v>
      </c>
      <c r="L17" s="21">
        <v>126</v>
      </c>
      <c r="M17" s="22">
        <v>155</v>
      </c>
      <c r="N17" s="37">
        <f t="shared" si="4"/>
        <v>23.015873015873026</v>
      </c>
      <c r="O17" s="23">
        <v>20</v>
      </c>
      <c r="P17" s="22">
        <v>28</v>
      </c>
      <c r="Q17" s="37">
        <f t="shared" si="5"/>
        <v>40</v>
      </c>
      <c r="R17" s="23">
        <v>11</v>
      </c>
      <c r="S17" s="22">
        <v>2</v>
      </c>
      <c r="T17" s="37">
        <f t="shared" si="6"/>
        <v>-81.818181818181813</v>
      </c>
      <c r="U17" s="23">
        <v>49</v>
      </c>
      <c r="V17" s="22">
        <v>90</v>
      </c>
      <c r="W17" s="37">
        <f t="shared" si="7"/>
        <v>83.673469387755119</v>
      </c>
      <c r="X17" s="23">
        <v>36</v>
      </c>
      <c r="Y17" s="22">
        <v>26</v>
      </c>
      <c r="Z17" s="37">
        <f t="shared" si="8"/>
        <v>-27.777777777777786</v>
      </c>
      <c r="AA17" s="37">
        <f t="shared" si="9"/>
        <v>38.666666666666664</v>
      </c>
      <c r="AB17" s="43">
        <f t="shared" si="10"/>
        <v>48.666666666666664</v>
      </c>
    </row>
    <row r="18" spans="1:28" ht="48" customHeight="1" x14ac:dyDescent="0.3">
      <c r="A18" s="10">
        <v>14</v>
      </c>
      <c r="B18" s="6" t="s">
        <v>14</v>
      </c>
      <c r="C18" s="44">
        <v>5</v>
      </c>
      <c r="D18" s="45">
        <v>4</v>
      </c>
      <c r="E18" s="45">
        <v>4</v>
      </c>
      <c r="F18" s="19">
        <v>892</v>
      </c>
      <c r="G18" s="20">
        <v>557</v>
      </c>
      <c r="H18" s="19">
        <f>[1]МЗС!K25</f>
        <v>1366</v>
      </c>
      <c r="I18" s="23">
        <v>759</v>
      </c>
      <c r="J18" s="37">
        <f t="shared" si="2"/>
        <v>53.13901345291481</v>
      </c>
      <c r="K18" s="37">
        <f t="shared" si="3"/>
        <v>36.265709156193907</v>
      </c>
      <c r="L18" s="21">
        <v>525</v>
      </c>
      <c r="M18" s="22">
        <v>675</v>
      </c>
      <c r="N18" s="37">
        <f t="shared" si="4"/>
        <v>28.571428571428584</v>
      </c>
      <c r="O18" s="23">
        <v>180</v>
      </c>
      <c r="P18" s="22">
        <v>236</v>
      </c>
      <c r="Q18" s="37">
        <f t="shared" si="5"/>
        <v>31.111111111111114</v>
      </c>
      <c r="R18" s="23">
        <v>12</v>
      </c>
      <c r="S18" s="22">
        <v>8</v>
      </c>
      <c r="T18" s="37">
        <f t="shared" si="6"/>
        <v>-33.333333333333343</v>
      </c>
      <c r="U18" s="23">
        <v>190</v>
      </c>
      <c r="V18" s="22">
        <v>357</v>
      </c>
      <c r="W18" s="37">
        <f t="shared" si="7"/>
        <v>87.89473684210526</v>
      </c>
      <c r="X18" s="23">
        <v>175</v>
      </c>
      <c r="Y18" s="22">
        <v>158</v>
      </c>
      <c r="Z18" s="37">
        <f t="shared" si="8"/>
        <v>-9.7142857142857224</v>
      </c>
      <c r="AA18" s="37">
        <f t="shared" si="9"/>
        <v>185.66666666666666</v>
      </c>
      <c r="AB18" s="43">
        <f t="shared" si="10"/>
        <v>253</v>
      </c>
    </row>
    <row r="19" spans="1:28" ht="48" customHeight="1" x14ac:dyDescent="0.3">
      <c r="A19" s="10">
        <v>15</v>
      </c>
      <c r="B19" s="6" t="s">
        <v>30</v>
      </c>
      <c r="C19" s="44">
        <v>28</v>
      </c>
      <c r="D19" s="45">
        <v>23</v>
      </c>
      <c r="E19" s="45">
        <v>23</v>
      </c>
      <c r="F19" s="19">
        <v>10480</v>
      </c>
      <c r="G19" s="20">
        <v>6687</v>
      </c>
      <c r="H19" s="19">
        <f>[1]МЗС!K26</f>
        <v>12216</v>
      </c>
      <c r="I19" s="23">
        <v>7413</v>
      </c>
      <c r="J19" s="37">
        <f t="shared" si="2"/>
        <v>16.564885496183194</v>
      </c>
      <c r="K19" s="37">
        <f t="shared" si="3"/>
        <v>10.856886496186632</v>
      </c>
      <c r="L19" s="21">
        <v>5498</v>
      </c>
      <c r="M19" s="22">
        <v>6299</v>
      </c>
      <c r="N19" s="37">
        <f t="shared" si="4"/>
        <v>14.568934157875589</v>
      </c>
      <c r="O19" s="23">
        <v>2308</v>
      </c>
      <c r="P19" s="22">
        <v>2684</v>
      </c>
      <c r="Q19" s="37">
        <f t="shared" si="5"/>
        <v>16.291161178509526</v>
      </c>
      <c r="R19" s="23">
        <v>208</v>
      </c>
      <c r="S19" s="22">
        <v>144</v>
      </c>
      <c r="T19" s="37">
        <f t="shared" si="6"/>
        <v>-30.769230769230774</v>
      </c>
      <c r="U19" s="23">
        <v>2253</v>
      </c>
      <c r="V19" s="22">
        <v>2964</v>
      </c>
      <c r="W19" s="37">
        <f t="shared" si="7"/>
        <v>31.557922769640498</v>
      </c>
      <c r="X19" s="23">
        <v>1918</v>
      </c>
      <c r="Y19" s="22">
        <v>1621</v>
      </c>
      <c r="Z19" s="37">
        <f t="shared" si="8"/>
        <v>-15.484880083420222</v>
      </c>
      <c r="AA19" s="37">
        <f t="shared" si="9"/>
        <v>2229</v>
      </c>
      <c r="AB19" s="43">
        <f t="shared" si="10"/>
        <v>2471</v>
      </c>
    </row>
    <row r="20" spans="1:28" ht="48" customHeight="1" x14ac:dyDescent="0.3">
      <c r="A20" s="10">
        <v>16</v>
      </c>
      <c r="B20" s="6" t="s">
        <v>19</v>
      </c>
      <c r="C20" s="44">
        <v>6</v>
      </c>
      <c r="D20" s="45">
        <v>3</v>
      </c>
      <c r="E20" s="45">
        <v>3</v>
      </c>
      <c r="F20" s="19">
        <v>1545</v>
      </c>
      <c r="G20" s="20">
        <v>902</v>
      </c>
      <c r="H20" s="19">
        <f>[1]МЗС!K27</f>
        <v>1899</v>
      </c>
      <c r="I20" s="23">
        <v>1256</v>
      </c>
      <c r="J20" s="37">
        <f t="shared" si="2"/>
        <v>22.912621359223294</v>
      </c>
      <c r="K20" s="37">
        <f t="shared" si="3"/>
        <v>39.246119733924616</v>
      </c>
      <c r="L20" s="21">
        <v>894</v>
      </c>
      <c r="M20" s="22">
        <v>1043</v>
      </c>
      <c r="N20" s="37">
        <f t="shared" si="4"/>
        <v>16.666666666666671</v>
      </c>
      <c r="O20" s="23">
        <v>321</v>
      </c>
      <c r="P20" s="22">
        <v>368</v>
      </c>
      <c r="Q20" s="37">
        <f t="shared" si="5"/>
        <v>14.641744548286596</v>
      </c>
      <c r="R20" s="23">
        <v>44</v>
      </c>
      <c r="S20" s="22">
        <v>50</v>
      </c>
      <c r="T20" s="37">
        <f t="shared" si="6"/>
        <v>13.63636363636364</v>
      </c>
      <c r="U20" s="23">
        <v>383</v>
      </c>
      <c r="V20" s="22">
        <v>507</v>
      </c>
      <c r="W20" s="37">
        <f t="shared" si="7"/>
        <v>32.375979112271551</v>
      </c>
      <c r="X20" s="23">
        <v>154</v>
      </c>
      <c r="Y20" s="22">
        <v>331</v>
      </c>
      <c r="Z20" s="37">
        <f t="shared" si="8"/>
        <v>114.93506493506493</v>
      </c>
      <c r="AA20" s="37">
        <f t="shared" si="9"/>
        <v>300.66666666666669</v>
      </c>
      <c r="AB20" s="43">
        <f t="shared" si="10"/>
        <v>418.66666666666669</v>
      </c>
    </row>
    <row r="21" spans="1:28" ht="48" customHeight="1" x14ac:dyDescent="0.3">
      <c r="A21" s="10">
        <v>17</v>
      </c>
      <c r="B21" s="6" t="s">
        <v>20</v>
      </c>
      <c r="C21" s="44">
        <v>3</v>
      </c>
      <c r="D21" s="45">
        <v>3</v>
      </c>
      <c r="E21" s="45">
        <v>3</v>
      </c>
      <c r="F21" s="19">
        <v>517</v>
      </c>
      <c r="G21" s="20">
        <v>317</v>
      </c>
      <c r="H21" s="19">
        <f>[1]МЗС!K28</f>
        <v>651</v>
      </c>
      <c r="I21" s="23">
        <v>356</v>
      </c>
      <c r="J21" s="37">
        <f t="shared" si="2"/>
        <v>25.918762088974859</v>
      </c>
      <c r="K21" s="37">
        <f t="shared" si="3"/>
        <v>12.302839116719227</v>
      </c>
      <c r="L21" s="21">
        <v>352</v>
      </c>
      <c r="M21" s="22">
        <v>441</v>
      </c>
      <c r="N21" s="37">
        <f t="shared" si="4"/>
        <v>25.284090909090921</v>
      </c>
      <c r="O21" s="23">
        <v>37</v>
      </c>
      <c r="P21" s="22">
        <v>30</v>
      </c>
      <c r="Q21" s="37">
        <f t="shared" si="5"/>
        <v>-18.918918918918919</v>
      </c>
      <c r="R21" s="23">
        <v>4</v>
      </c>
      <c r="S21" s="22">
        <v>5</v>
      </c>
      <c r="T21" s="37">
        <f t="shared" si="6"/>
        <v>25</v>
      </c>
      <c r="U21" s="23">
        <v>156</v>
      </c>
      <c r="V21" s="22">
        <v>266</v>
      </c>
      <c r="W21" s="37">
        <f t="shared" si="7"/>
        <v>70.512820512820497</v>
      </c>
      <c r="X21" s="23">
        <v>120</v>
      </c>
      <c r="Y21" s="22">
        <v>55</v>
      </c>
      <c r="Z21" s="37">
        <f t="shared" si="8"/>
        <v>-54.166666666666671</v>
      </c>
      <c r="AA21" s="37">
        <f t="shared" si="9"/>
        <v>105.66666666666667</v>
      </c>
      <c r="AB21" s="43">
        <f t="shared" si="10"/>
        <v>118.66666666666667</v>
      </c>
    </row>
    <row r="22" spans="1:28" ht="15" customHeight="1" x14ac:dyDescent="0.3"/>
    <row r="23" spans="1:28" s="13" customFormat="1" ht="43.2" customHeight="1" x14ac:dyDescent="0.3">
      <c r="A23" s="13" t="s">
        <v>36</v>
      </c>
      <c r="AB23" s="15"/>
    </row>
    <row r="24" spans="1:28" s="46" customFormat="1" ht="36.6" customHeight="1" x14ac:dyDescent="0.3">
      <c r="B24" s="47" t="s">
        <v>46</v>
      </c>
      <c r="AB24" s="48"/>
    </row>
  </sheetData>
  <mergeCells count="19">
    <mergeCell ref="B2:B3"/>
    <mergeCell ref="F2:G2"/>
    <mergeCell ref="A2:A3"/>
    <mergeCell ref="H2:I2"/>
    <mergeCell ref="C2:E2"/>
    <mergeCell ref="J2:K2"/>
    <mergeCell ref="L2:L3"/>
    <mergeCell ref="X3:Y3"/>
    <mergeCell ref="Z2:Z3"/>
    <mergeCell ref="AA2:AA3"/>
    <mergeCell ref="AB2:AB3"/>
    <mergeCell ref="M2:M3"/>
    <mergeCell ref="N2:N3"/>
    <mergeCell ref="O3:P3"/>
    <mergeCell ref="Q2:Q3"/>
    <mergeCell ref="R3:S3"/>
    <mergeCell ref="T2:T3"/>
    <mergeCell ref="U3:V3"/>
    <mergeCell ref="W2:W3"/>
  </mergeCells>
  <pageMargins left="0.7" right="0.7" top="0.75" bottom="0.75" header="0.3" footer="0.3"/>
  <pageSetup paperSize="9" scale="39" fitToWidth="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Diana</cp:lastModifiedBy>
  <cp:lastPrinted>2025-04-17T06:59:23Z</cp:lastPrinted>
  <dcterms:created xsi:type="dcterms:W3CDTF">2017-10-27T15:50:09Z</dcterms:created>
  <dcterms:modified xsi:type="dcterms:W3CDTF">2026-04-10T06:06:46Z</dcterms:modified>
</cp:coreProperties>
</file>