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ana\Desktop\"/>
    </mc:Choice>
  </mc:AlternateContent>
  <bookViews>
    <workbookView xWindow="0" yWindow="0" windowWidth="23040" windowHeight="8796"/>
  </bookViews>
  <sheets>
    <sheet name="Статистика" sheetId="1" r:id="rId1"/>
    <sheet name="Лист4" sheetId="5" state="hidden" r:id="rId2"/>
  </sheets>
  <externalReferences>
    <externalReference r:id="rId3"/>
  </externalReferences>
  <definedNames>
    <definedName name="Суди">Статистика!$B$5:$B$20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G4" i="1" l="1"/>
  <c r="F4" i="1"/>
  <c r="M4" i="1" s="1"/>
  <c r="Q5" i="1" l="1"/>
  <c r="Q6" i="1"/>
  <c r="Q7" i="1"/>
  <c r="Q8" i="1"/>
  <c r="Q9" i="1"/>
  <c r="Q10" i="1"/>
  <c r="P5" i="1"/>
  <c r="P6" i="1"/>
  <c r="P7" i="1"/>
  <c r="P8" i="1"/>
  <c r="P9" i="1"/>
  <c r="P10" i="1"/>
  <c r="O5" i="1"/>
  <c r="O6" i="1"/>
  <c r="O7" i="1"/>
  <c r="O8" i="1"/>
  <c r="O9" i="1"/>
  <c r="O10" i="1"/>
  <c r="O11" i="1"/>
  <c r="N5" i="1"/>
  <c r="N6" i="1"/>
  <c r="N7" i="1"/>
  <c r="N8" i="1"/>
  <c r="N9" i="1"/>
  <c r="N10" i="1"/>
  <c r="N11" i="1"/>
  <c r="H5" i="1"/>
  <c r="H6" i="1"/>
  <c r="H7" i="1"/>
  <c r="H8" i="1"/>
  <c r="H9" i="1"/>
  <c r="H10" i="1"/>
  <c r="H11" i="1"/>
  <c r="H12" i="1"/>
  <c r="H13" i="1"/>
  <c r="Q19" i="1" l="1"/>
  <c r="P19" i="1"/>
  <c r="O19" i="1"/>
  <c r="N19" i="1"/>
  <c r="H19" i="1"/>
  <c r="Q17" i="1"/>
  <c r="P17" i="1"/>
  <c r="O17" i="1"/>
  <c r="N17" i="1"/>
  <c r="H17" i="1"/>
  <c r="Q16" i="1"/>
  <c r="P16" i="1"/>
  <c r="O16" i="1"/>
  <c r="N16" i="1"/>
  <c r="H16" i="1"/>
  <c r="Q14" i="1"/>
  <c r="P14" i="1"/>
  <c r="O14" i="1"/>
  <c r="N14" i="1"/>
  <c r="H14" i="1"/>
  <c r="Q13" i="1"/>
  <c r="P13" i="1"/>
  <c r="O13" i="1"/>
  <c r="N13" i="1"/>
  <c r="Q11" i="1"/>
  <c r="P11" i="1"/>
  <c r="H15" i="1" l="1"/>
  <c r="H18" i="1"/>
  <c r="H20" i="1"/>
  <c r="H21" i="1"/>
  <c r="H4" i="1" l="1"/>
  <c r="Q12" i="1" l="1"/>
  <c r="Q15" i="1"/>
  <c r="Q18" i="1"/>
  <c r="Q20" i="1"/>
  <c r="Q21" i="1"/>
  <c r="Q4" i="1"/>
  <c r="P12" i="1"/>
  <c r="P15" i="1"/>
  <c r="P18" i="1"/>
  <c r="P20" i="1"/>
  <c r="P21" i="1"/>
  <c r="P4" i="1"/>
  <c r="O12" i="1"/>
  <c r="O15" i="1"/>
  <c r="O18" i="1"/>
  <c r="O20" i="1"/>
  <c r="O21" i="1"/>
  <c r="O4" i="1"/>
  <c r="N12" i="1"/>
  <c r="N15" i="1"/>
  <c r="N18" i="1"/>
  <c r="N20" i="1"/>
  <c r="N21" i="1"/>
  <c r="N4" i="1"/>
  <c r="C4" i="1" l="1"/>
</calcChain>
</file>

<file path=xl/sharedStrings.xml><?xml version="1.0" encoding="utf-8"?>
<sst xmlns="http://schemas.openxmlformats.org/spreadsheetml/2006/main" count="40" uniqueCount="40">
  <si>
    <t>Перебувало в провадженні  справ і матеріалів</t>
  </si>
  <si>
    <t>Розглянуто справ і матеріалів</t>
  </si>
  <si>
    <t>у тому числі надійшло у звітному періоді</t>
  </si>
  <si>
    <t xml:space="preserve">усього </t>
  </si>
  <si>
    <t>Всього</t>
  </si>
  <si>
    <t>№</t>
  </si>
  <si>
    <t>Кримін. %</t>
  </si>
  <si>
    <t>Цивільн. %</t>
  </si>
  <si>
    <t>Адм. Правопоруш. %</t>
  </si>
  <si>
    <t>Адм. %</t>
  </si>
  <si>
    <t>Відсоткове відношення</t>
  </si>
  <si>
    <t>Суд</t>
  </si>
  <si>
    <t>Надійшло  справ і матеріалів</t>
  </si>
  <si>
    <t>усього</t>
  </si>
  <si>
    <t>Кримін. (усього)</t>
  </si>
  <si>
    <t>Адмін.</t>
  </si>
  <si>
    <t>Цивільні</t>
  </si>
  <si>
    <t>Адм.правопоруш.</t>
  </si>
  <si>
    <t xml:space="preserve">Кількісний склад суддів  суду </t>
  </si>
  <si>
    <t>визначено наказом ДСА</t>
  </si>
  <si>
    <t>здійснювали правосуддя у звітному періоді</t>
  </si>
  <si>
    <t>Середньо-місячне надходження всіх справ (в місяць)</t>
  </si>
  <si>
    <t xml:space="preserve">Борщівський районний суд </t>
  </si>
  <si>
    <t xml:space="preserve">Гусятинський районний суд </t>
  </si>
  <si>
    <t xml:space="preserve">Заліщицький районний суд </t>
  </si>
  <si>
    <t xml:space="preserve">Збаразький районний суд </t>
  </si>
  <si>
    <t xml:space="preserve">Зборівський районний суд </t>
  </si>
  <si>
    <t xml:space="preserve">Козівський районний суд </t>
  </si>
  <si>
    <t xml:space="preserve">Монастириський районний суд </t>
  </si>
  <si>
    <t xml:space="preserve">Підгаєцький районний суд </t>
  </si>
  <si>
    <t xml:space="preserve">Теребовлянський районний суд </t>
  </si>
  <si>
    <t>Бучацький районний суд</t>
  </si>
  <si>
    <t xml:space="preserve">Кременецький районний суд </t>
  </si>
  <si>
    <t xml:space="preserve">Лановецький районний суд </t>
  </si>
  <si>
    <t xml:space="preserve">Підволочиський районний суд </t>
  </si>
  <si>
    <t xml:space="preserve">Чортківський районний суд </t>
  </si>
  <si>
    <t xml:space="preserve">Шумський районний суд </t>
  </si>
  <si>
    <t xml:space="preserve">Тернопільський міськрайонний суд </t>
  </si>
  <si>
    <t>Бережанський районний суд</t>
  </si>
  <si>
    <t>Залишок нерозглянутих справ і матеріалів на кінець звітного періоду (станом на 30.09.2024)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</si>
</sst>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3" fontId="4" fillId="3" borderId="3" xfId="0" applyNumberFormat="1" applyFont="1" applyFill="1" applyBorder="1" applyAlignment="1" applyProtection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12" fillId="3" borderId="3" xfId="0" applyFont="1" applyFill="1" applyBorder="1" applyAlignment="1">
      <alignment horizontal="center" vertical="top"/>
    </xf>
    <xf numFmtId="3" fontId="12" fillId="3" borderId="3" xfId="0" applyNumberFormat="1" applyFont="1" applyFill="1" applyBorder="1" applyAlignment="1" applyProtection="1">
      <alignment horizontal="center" vertical="top"/>
    </xf>
    <xf numFmtId="3" fontId="4" fillId="4" borderId="3" xfId="0" applyNumberFormat="1" applyFont="1" applyFill="1" applyBorder="1" applyAlignment="1" applyProtection="1">
      <alignment horizontal="center" vertical="top"/>
    </xf>
    <xf numFmtId="0" fontId="13" fillId="0" borderId="0" xfId="0" applyFont="1" applyBorder="1"/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Font="1"/>
    <xf numFmtId="0" fontId="4" fillId="4" borderId="3" xfId="0" applyFont="1" applyFill="1" applyBorder="1" applyAlignment="1">
      <alignment horizontal="center" vertical="top"/>
    </xf>
    <xf numFmtId="10" fontId="4" fillId="4" borderId="3" xfId="0" applyNumberFormat="1" applyFont="1" applyFill="1" applyBorder="1" applyAlignment="1">
      <alignment horizontal="center" vertical="top"/>
    </xf>
    <xf numFmtId="0" fontId="15" fillId="4" borderId="3" xfId="0" applyFont="1" applyFill="1" applyBorder="1" applyAlignment="1">
      <alignment horizontal="center" vertical="top"/>
    </xf>
    <xf numFmtId="10" fontId="4" fillId="3" borderId="3" xfId="0" applyNumberFormat="1" applyFont="1" applyFill="1" applyBorder="1" applyAlignment="1">
      <alignment horizontal="center" vertical="top"/>
    </xf>
    <xf numFmtId="0" fontId="4" fillId="3" borderId="3" xfId="0" applyNumberFormat="1" applyFont="1" applyFill="1" applyBorder="1" applyAlignment="1" applyProtection="1">
      <alignment horizontal="center" vertical="top" wrapText="1"/>
    </xf>
    <xf numFmtId="0" fontId="4" fillId="4" borderId="3" xfId="0" applyNumberFormat="1" applyFont="1" applyFill="1" applyBorder="1" applyAlignment="1" applyProtection="1">
      <alignment horizontal="center" vertical="top" wrapText="1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4" borderId="3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Alignment="1">
      <alignment horizontal="center" vertical="top"/>
    </xf>
    <xf numFmtId="0" fontId="3" fillId="5" borderId="3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horizontal="left" vertical="top"/>
    </xf>
    <xf numFmtId="0" fontId="11" fillId="5" borderId="3" xfId="0" applyFont="1" applyFill="1" applyBorder="1" applyAlignment="1">
      <alignment horizontal="center" vertical="top"/>
    </xf>
    <xf numFmtId="3" fontId="11" fillId="5" borderId="3" xfId="0" applyNumberFormat="1" applyFont="1" applyFill="1" applyBorder="1" applyAlignment="1" applyProtection="1">
      <alignment horizontal="center" vertical="top"/>
    </xf>
    <xf numFmtId="3" fontId="11" fillId="5" borderId="3" xfId="0" applyNumberFormat="1" applyFont="1" applyFill="1" applyBorder="1" applyAlignment="1">
      <alignment horizontal="center" vertical="top"/>
    </xf>
    <xf numFmtId="10" fontId="11" fillId="5" borderId="3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15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0" fontId="16" fillId="0" borderId="0" xfId="0" applyFont="1"/>
    <xf numFmtId="0" fontId="3" fillId="2" borderId="3" xfId="0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>
      <alignment horizontal="center" vertical="top"/>
    </xf>
    <xf numFmtId="0" fontId="4" fillId="6" borderId="3" xfId="0" applyNumberFormat="1" applyFont="1" applyFill="1" applyBorder="1" applyAlignment="1" applyProtection="1">
      <alignment horizontal="left" vertical="top" wrapText="1"/>
    </xf>
    <xf numFmtId="0" fontId="4" fillId="6" borderId="3" xfId="0" applyNumberFormat="1" applyFont="1" applyFill="1" applyBorder="1" applyAlignment="1" applyProtection="1">
      <alignment horizontal="center" vertical="top" wrapText="1"/>
    </xf>
    <xf numFmtId="0" fontId="12" fillId="6" borderId="3" xfId="0" applyFont="1" applyFill="1" applyBorder="1" applyAlignment="1">
      <alignment horizontal="center" vertical="top"/>
    </xf>
    <xf numFmtId="3" fontId="4" fillId="6" borderId="3" xfId="0" applyNumberFormat="1" applyFont="1" applyFill="1" applyBorder="1" applyAlignment="1" applyProtection="1">
      <alignment horizontal="center" vertical="top"/>
    </xf>
    <xf numFmtId="3" fontId="12" fillId="6" borderId="3" xfId="0" applyNumberFormat="1" applyFont="1" applyFill="1" applyBorder="1" applyAlignment="1" applyProtection="1">
      <alignment horizontal="center" vertical="top"/>
    </xf>
    <xf numFmtId="10" fontId="4" fillId="6" borderId="3" xfId="0" applyNumberFormat="1" applyFont="1" applyFill="1" applyBorder="1" applyAlignment="1">
      <alignment horizontal="center" vertical="top"/>
    </xf>
    <xf numFmtId="3" fontId="4" fillId="5" borderId="3" xfId="0" applyNumberFormat="1" applyFont="1" applyFill="1" applyBorder="1" applyAlignment="1" applyProtection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4" fillId="5" borderId="3" xfId="0" applyNumberFormat="1" applyFont="1" applyFill="1" applyBorder="1" applyAlignment="1" applyProtection="1">
      <alignment horizontal="left" vertical="top" wrapText="1"/>
    </xf>
    <xf numFmtId="0" fontId="4" fillId="5" borderId="3" xfId="0" applyNumberFormat="1" applyFont="1" applyFill="1" applyBorder="1" applyAlignment="1" applyProtection="1">
      <alignment horizontal="center" vertical="top" wrapText="1"/>
    </xf>
    <xf numFmtId="0" fontId="12" fillId="5" borderId="3" xfId="0" applyFont="1" applyFill="1" applyBorder="1" applyAlignment="1">
      <alignment horizontal="center" vertical="top"/>
    </xf>
    <xf numFmtId="3" fontId="12" fillId="5" borderId="3" xfId="0" applyNumberFormat="1" applyFont="1" applyFill="1" applyBorder="1" applyAlignment="1" applyProtection="1">
      <alignment horizontal="center" vertical="top"/>
    </xf>
    <xf numFmtId="10" fontId="5" fillId="5" borderId="3" xfId="0" applyNumberFormat="1" applyFont="1" applyFill="1" applyBorder="1" applyAlignment="1">
      <alignment horizontal="center" vertical="top"/>
    </xf>
    <xf numFmtId="10" fontId="5" fillId="6" borderId="3" xfId="0" applyNumberFormat="1" applyFont="1" applyFill="1" applyBorder="1" applyAlignment="1">
      <alignment horizontal="center" vertical="top"/>
    </xf>
    <xf numFmtId="3" fontId="12" fillId="4" borderId="3" xfId="0" applyNumberFormat="1" applyFont="1" applyFill="1" applyBorder="1" applyAlignment="1" applyProtection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ЗС"/>
    </sheetNames>
    <sheetDataSet>
      <sheetData sheetId="0">
        <row r="27">
          <cell r="E27">
            <v>47493</v>
          </cell>
          <cell r="G27">
            <v>44126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zoomScale="50" zoomScaleNormal="50" workbookViewId="0">
      <selection activeCell="Q4" sqref="Q4"/>
    </sheetView>
  </sheetViews>
  <sheetFormatPr defaultColWidth="6.44140625" defaultRowHeight="15.6" x14ac:dyDescent="0.3"/>
  <cols>
    <col min="1" max="1" width="4.6640625" style="1" customWidth="1"/>
    <col min="2" max="2" width="46.5546875" style="11" customWidth="1"/>
    <col min="3" max="3" width="13.33203125" style="1" customWidth="1"/>
    <col min="4" max="5" width="13.88671875" style="1" customWidth="1"/>
    <col min="6" max="6" width="11.109375" style="19" customWidth="1"/>
    <col min="7" max="7" width="11.109375" style="1" customWidth="1"/>
    <col min="8" max="8" width="14.88671875" style="1" customWidth="1"/>
    <col min="9" max="9" width="15.44140625" style="1" customWidth="1"/>
    <col min="10" max="10" width="13.109375" style="1" customWidth="1"/>
    <col min="11" max="11" width="13" style="1" customWidth="1"/>
    <col min="12" max="12" width="10.44140625" style="1" customWidth="1"/>
    <col min="13" max="15" width="14.6640625" style="1" customWidth="1"/>
    <col min="16" max="16" width="14" style="1" customWidth="1"/>
    <col min="17" max="17" width="13.5546875" style="1" customWidth="1"/>
    <col min="18" max="16384" width="6.44140625" style="1"/>
  </cols>
  <sheetData>
    <row r="1" spans="1:21" x14ac:dyDescent="0.3">
      <c r="A1" s="2"/>
      <c r="B1" s="10"/>
      <c r="C1" s="2"/>
      <c r="D1" s="2"/>
      <c r="E1" s="2"/>
      <c r="F1" s="17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1" ht="287.25" customHeight="1" x14ac:dyDescent="0.3">
      <c r="A2" s="40" t="s">
        <v>5</v>
      </c>
      <c r="B2" s="45" t="s">
        <v>11</v>
      </c>
      <c r="C2" s="46" t="s">
        <v>18</v>
      </c>
      <c r="D2" s="46"/>
      <c r="E2" s="41" t="s">
        <v>0</v>
      </c>
      <c r="F2" s="41"/>
      <c r="G2" s="41" t="s">
        <v>1</v>
      </c>
      <c r="H2" s="7" t="s">
        <v>39</v>
      </c>
      <c r="I2" s="3" t="s">
        <v>14</v>
      </c>
      <c r="J2" s="3" t="s">
        <v>15</v>
      </c>
      <c r="K2" s="3" t="s">
        <v>16</v>
      </c>
      <c r="L2" s="3" t="s">
        <v>17</v>
      </c>
      <c r="M2" s="6" t="s">
        <v>21</v>
      </c>
      <c r="N2" s="42" t="s">
        <v>10</v>
      </c>
      <c r="O2" s="43"/>
      <c r="P2" s="43"/>
      <c r="Q2" s="44"/>
    </row>
    <row r="3" spans="1:21" ht="112.2" customHeight="1" x14ac:dyDescent="0.3">
      <c r="A3" s="40"/>
      <c r="B3" s="45"/>
      <c r="C3" s="4" t="s">
        <v>19</v>
      </c>
      <c r="D3" s="4" t="s">
        <v>20</v>
      </c>
      <c r="E3" s="5" t="s">
        <v>13</v>
      </c>
      <c r="F3" s="18" t="s">
        <v>2</v>
      </c>
      <c r="G3" s="41"/>
      <c r="H3" s="8" t="s">
        <v>3</v>
      </c>
      <c r="I3" s="47" t="s">
        <v>12</v>
      </c>
      <c r="J3" s="48"/>
      <c r="K3" s="48"/>
      <c r="L3" s="48"/>
      <c r="M3" s="9"/>
      <c r="N3" s="3" t="s">
        <v>6</v>
      </c>
      <c r="O3" s="3" t="s">
        <v>9</v>
      </c>
      <c r="P3" s="3" t="s">
        <v>7</v>
      </c>
      <c r="Q3" s="3" t="s">
        <v>8</v>
      </c>
    </row>
    <row r="4" spans="1:21" s="28" customFormat="1" ht="30" customHeight="1" x14ac:dyDescent="0.3">
      <c r="A4" s="29"/>
      <c r="B4" s="30" t="s">
        <v>4</v>
      </c>
      <c r="C4" s="31">
        <f>SUM(C5:C21)</f>
        <v>91</v>
      </c>
      <c r="D4" s="31">
        <v>76</v>
      </c>
      <c r="E4" s="32">
        <v>53951</v>
      </c>
      <c r="F4" s="33">
        <f>[1]МЗС!$E$27</f>
        <v>47493</v>
      </c>
      <c r="G4" s="32">
        <f>[1]МЗС!$G$27</f>
        <v>44126</v>
      </c>
      <c r="H4" s="32">
        <f t="shared" ref="H4:H21" si="0">E4-G4</f>
        <v>9825</v>
      </c>
      <c r="I4" s="32">
        <v>14058</v>
      </c>
      <c r="J4" s="32">
        <v>788</v>
      </c>
      <c r="K4" s="32">
        <v>16286</v>
      </c>
      <c r="L4" s="32">
        <v>16361</v>
      </c>
      <c r="M4" s="32">
        <f>F4/9</f>
        <v>5277</v>
      </c>
      <c r="N4" s="34">
        <f>I4/F4</f>
        <v>0.2960015160128861</v>
      </c>
      <c r="O4" s="34">
        <f>J4/F4</f>
        <v>1.6591918809087655E-2</v>
      </c>
      <c r="P4" s="34">
        <f>K4/F4</f>
        <v>0.34291369254416443</v>
      </c>
      <c r="Q4" s="34">
        <f>L4/F4</f>
        <v>0.34449287263386186</v>
      </c>
    </row>
    <row r="5" spans="1:21" s="35" customFormat="1" ht="48" customHeight="1" x14ac:dyDescent="0.3">
      <c r="A5" s="13">
        <v>1</v>
      </c>
      <c r="B5" s="26" t="s">
        <v>29</v>
      </c>
      <c r="C5" s="24">
        <v>3</v>
      </c>
      <c r="D5" s="24">
        <v>3</v>
      </c>
      <c r="E5" s="14">
        <v>477</v>
      </c>
      <c r="F5" s="12">
        <v>410</v>
      </c>
      <c r="G5" s="15">
        <v>365</v>
      </c>
      <c r="H5" s="12">
        <f t="shared" si="0"/>
        <v>112</v>
      </c>
      <c r="I5" s="15">
        <v>56</v>
      </c>
      <c r="J5" s="15">
        <v>9</v>
      </c>
      <c r="K5" s="15">
        <v>166</v>
      </c>
      <c r="L5" s="15">
        <v>179</v>
      </c>
      <c r="M5" s="12">
        <f t="shared" ref="M5:M21" si="1">F5/9</f>
        <v>45.555555555555557</v>
      </c>
      <c r="N5" s="23">
        <f t="shared" ref="N5:N11" si="2">I5/F5</f>
        <v>0.13658536585365855</v>
      </c>
      <c r="O5" s="23">
        <f t="shared" ref="O5:O11" si="3">J5/F5</f>
        <v>2.1951219512195121E-2</v>
      </c>
      <c r="P5" s="23">
        <f t="shared" ref="P5:P10" si="4">K5/F5</f>
        <v>0.40487804878048783</v>
      </c>
      <c r="Q5" s="23">
        <f t="shared" ref="Q5:Q10" si="5">L5/F5</f>
        <v>0.43658536585365854</v>
      </c>
    </row>
    <row r="6" spans="1:21" s="35" customFormat="1" ht="48" customHeight="1" x14ac:dyDescent="0.3">
      <c r="A6" s="13">
        <v>2</v>
      </c>
      <c r="B6" s="26" t="s">
        <v>28</v>
      </c>
      <c r="C6" s="24">
        <v>3</v>
      </c>
      <c r="D6" s="24">
        <v>2</v>
      </c>
      <c r="E6" s="14">
        <v>634</v>
      </c>
      <c r="F6" s="12">
        <v>529</v>
      </c>
      <c r="G6" s="15">
        <v>478</v>
      </c>
      <c r="H6" s="12">
        <f t="shared" si="0"/>
        <v>156</v>
      </c>
      <c r="I6" s="15">
        <v>57</v>
      </c>
      <c r="J6" s="15">
        <v>15</v>
      </c>
      <c r="K6" s="15">
        <v>227</v>
      </c>
      <c r="L6" s="15">
        <v>230</v>
      </c>
      <c r="M6" s="12">
        <f t="shared" si="1"/>
        <v>58.777777777777779</v>
      </c>
      <c r="N6" s="23">
        <f t="shared" si="2"/>
        <v>0.10775047258979206</v>
      </c>
      <c r="O6" s="23">
        <f t="shared" si="3"/>
        <v>2.835538752362949E-2</v>
      </c>
      <c r="P6" s="23">
        <f t="shared" si="4"/>
        <v>0.42911153119092627</v>
      </c>
      <c r="Q6" s="23">
        <f t="shared" si="5"/>
        <v>0.43478260869565216</v>
      </c>
    </row>
    <row r="7" spans="1:21" s="35" customFormat="1" ht="48" customHeight="1" x14ac:dyDescent="0.3">
      <c r="A7" s="13">
        <v>3</v>
      </c>
      <c r="B7" s="26" t="s">
        <v>27</v>
      </c>
      <c r="C7" s="24">
        <v>3</v>
      </c>
      <c r="D7" s="24">
        <v>3</v>
      </c>
      <c r="E7" s="14">
        <v>866</v>
      </c>
      <c r="F7" s="12">
        <v>722</v>
      </c>
      <c r="G7" s="15">
        <v>665</v>
      </c>
      <c r="H7" s="12">
        <f t="shared" si="0"/>
        <v>201</v>
      </c>
      <c r="I7" s="15">
        <v>85</v>
      </c>
      <c r="J7" s="15">
        <v>23</v>
      </c>
      <c r="K7" s="15">
        <v>314</v>
      </c>
      <c r="L7" s="15">
        <v>300</v>
      </c>
      <c r="M7" s="12">
        <f t="shared" si="1"/>
        <v>80.222222222222229</v>
      </c>
      <c r="N7" s="23">
        <f t="shared" si="2"/>
        <v>0.11772853185595568</v>
      </c>
      <c r="O7" s="23">
        <f t="shared" si="3"/>
        <v>3.1855955678670361E-2</v>
      </c>
      <c r="P7" s="23">
        <f t="shared" si="4"/>
        <v>0.43490304709141275</v>
      </c>
      <c r="Q7" s="23">
        <f t="shared" si="5"/>
        <v>0.41551246537396119</v>
      </c>
    </row>
    <row r="8" spans="1:21" s="35" customFormat="1" ht="48" customHeight="1" x14ac:dyDescent="0.3">
      <c r="A8" s="13">
        <v>4</v>
      </c>
      <c r="B8" s="26" t="s">
        <v>33</v>
      </c>
      <c r="C8" s="24">
        <v>3</v>
      </c>
      <c r="D8" s="24">
        <v>3</v>
      </c>
      <c r="E8" s="14">
        <v>1375</v>
      </c>
      <c r="F8" s="12">
        <v>1131</v>
      </c>
      <c r="G8" s="15">
        <v>1106</v>
      </c>
      <c r="H8" s="12">
        <f t="shared" si="0"/>
        <v>269</v>
      </c>
      <c r="I8" s="15">
        <v>289</v>
      </c>
      <c r="J8" s="15">
        <v>19</v>
      </c>
      <c r="K8" s="15">
        <v>329</v>
      </c>
      <c r="L8" s="15">
        <v>494</v>
      </c>
      <c r="M8" s="12">
        <f t="shared" si="1"/>
        <v>125.66666666666667</v>
      </c>
      <c r="N8" s="23">
        <f t="shared" si="2"/>
        <v>0.25552608311229003</v>
      </c>
      <c r="O8" s="23">
        <f t="shared" si="3"/>
        <v>1.6799292661361626E-2</v>
      </c>
      <c r="P8" s="23">
        <f t="shared" si="4"/>
        <v>0.29089301503094606</v>
      </c>
      <c r="Q8" s="23">
        <f t="shared" si="5"/>
        <v>0.43678160919540232</v>
      </c>
      <c r="R8" s="37"/>
      <c r="S8" s="37"/>
      <c r="T8" s="37"/>
      <c r="U8" s="37"/>
    </row>
    <row r="9" spans="1:21" s="35" customFormat="1" ht="48" customHeight="1" x14ac:dyDescent="0.3">
      <c r="A9" s="13">
        <v>5</v>
      </c>
      <c r="B9" s="26" t="s">
        <v>36</v>
      </c>
      <c r="C9" s="24">
        <v>3</v>
      </c>
      <c r="D9" s="24">
        <v>3</v>
      </c>
      <c r="E9" s="14">
        <v>1429</v>
      </c>
      <c r="F9" s="12">
        <v>1286</v>
      </c>
      <c r="G9" s="15">
        <v>1240</v>
      </c>
      <c r="H9" s="12">
        <f t="shared" si="0"/>
        <v>189</v>
      </c>
      <c r="I9" s="15">
        <v>136</v>
      </c>
      <c r="J9" s="15">
        <v>34</v>
      </c>
      <c r="K9" s="15">
        <v>638</v>
      </c>
      <c r="L9" s="15">
        <v>478</v>
      </c>
      <c r="M9" s="12">
        <f t="shared" si="1"/>
        <v>142.88888888888889</v>
      </c>
      <c r="N9" s="23">
        <f t="shared" si="2"/>
        <v>0.10575427682737169</v>
      </c>
      <c r="O9" s="23">
        <f t="shared" si="3"/>
        <v>2.6438569206842923E-2</v>
      </c>
      <c r="P9" s="23">
        <f t="shared" si="4"/>
        <v>0.49611197511664074</v>
      </c>
      <c r="Q9" s="23">
        <f t="shared" si="5"/>
        <v>0.37169517884914466</v>
      </c>
      <c r="R9" s="37"/>
      <c r="S9" s="37"/>
      <c r="T9" s="37"/>
      <c r="U9" s="37"/>
    </row>
    <row r="10" spans="1:21" s="35" customFormat="1" ht="48" customHeight="1" x14ac:dyDescent="0.3">
      <c r="A10" s="13">
        <v>6</v>
      </c>
      <c r="B10" s="26" t="s">
        <v>38</v>
      </c>
      <c r="C10" s="24">
        <v>5</v>
      </c>
      <c r="D10" s="24">
        <v>4</v>
      </c>
      <c r="E10" s="14">
        <v>1566</v>
      </c>
      <c r="F10" s="15">
        <v>1346</v>
      </c>
      <c r="G10" s="15">
        <v>1301</v>
      </c>
      <c r="H10" s="12">
        <f t="shared" si="0"/>
        <v>265</v>
      </c>
      <c r="I10" s="15">
        <v>390</v>
      </c>
      <c r="J10" s="15">
        <v>20</v>
      </c>
      <c r="K10" s="15">
        <v>401</v>
      </c>
      <c r="L10" s="15">
        <v>535</v>
      </c>
      <c r="M10" s="12">
        <f t="shared" si="1"/>
        <v>149.55555555555554</v>
      </c>
      <c r="N10" s="23">
        <f t="shared" si="2"/>
        <v>0.28974739970282321</v>
      </c>
      <c r="O10" s="23">
        <f t="shared" si="3"/>
        <v>1.4858841010401188E-2</v>
      </c>
      <c r="P10" s="23">
        <f t="shared" si="4"/>
        <v>0.29791976225854383</v>
      </c>
      <c r="Q10" s="23">
        <f t="shared" si="5"/>
        <v>0.39747399702823177</v>
      </c>
      <c r="R10" s="37"/>
      <c r="S10" s="37"/>
      <c r="T10" s="37"/>
      <c r="U10" s="37"/>
    </row>
    <row r="11" spans="1:21" s="35" customFormat="1" ht="48" customHeight="1" x14ac:dyDescent="0.3">
      <c r="A11" s="49">
        <v>7</v>
      </c>
      <c r="B11" s="50" t="s">
        <v>24</v>
      </c>
      <c r="C11" s="51">
        <v>3</v>
      </c>
      <c r="D11" s="51">
        <v>3</v>
      </c>
      <c r="E11" s="52">
        <v>1698</v>
      </c>
      <c r="F11" s="53">
        <v>1534</v>
      </c>
      <c r="G11" s="54">
        <v>1363</v>
      </c>
      <c r="H11" s="53">
        <f t="shared" si="0"/>
        <v>335</v>
      </c>
      <c r="I11" s="54">
        <v>465</v>
      </c>
      <c r="J11" s="54">
        <v>18</v>
      </c>
      <c r="K11" s="54">
        <v>510</v>
      </c>
      <c r="L11" s="54">
        <v>541</v>
      </c>
      <c r="M11" s="53">
        <f t="shared" si="1"/>
        <v>170.44444444444446</v>
      </c>
      <c r="N11" s="55">
        <f t="shared" si="2"/>
        <v>0.303129074315515</v>
      </c>
      <c r="O11" s="55">
        <f t="shared" si="3"/>
        <v>1.1734028683181226E-2</v>
      </c>
      <c r="P11" s="55">
        <f>K11/F11</f>
        <v>0.33246414602346808</v>
      </c>
      <c r="Q11" s="55">
        <f>L11/F11</f>
        <v>0.35267275097783574</v>
      </c>
      <c r="R11" s="37"/>
      <c r="S11" s="37"/>
      <c r="T11" s="37"/>
      <c r="U11" s="37"/>
    </row>
    <row r="12" spans="1:21" s="35" customFormat="1" ht="50.25" customHeight="1" x14ac:dyDescent="0.3">
      <c r="A12" s="49">
        <v>8</v>
      </c>
      <c r="B12" s="50" t="s">
        <v>22</v>
      </c>
      <c r="C12" s="51">
        <v>4</v>
      </c>
      <c r="D12" s="51">
        <v>3</v>
      </c>
      <c r="E12" s="52">
        <v>1797</v>
      </c>
      <c r="F12" s="53">
        <v>1596</v>
      </c>
      <c r="G12" s="54">
        <v>1527</v>
      </c>
      <c r="H12" s="53">
        <f t="shared" si="0"/>
        <v>270</v>
      </c>
      <c r="I12" s="54">
        <v>373</v>
      </c>
      <c r="J12" s="54">
        <v>22</v>
      </c>
      <c r="K12" s="54">
        <v>705</v>
      </c>
      <c r="L12" s="54">
        <v>496</v>
      </c>
      <c r="M12" s="53">
        <f t="shared" si="1"/>
        <v>177.33333333333334</v>
      </c>
      <c r="N12" s="63">
        <f t="shared" ref="N12:N21" si="6">I12/F12</f>
        <v>0.23370927318295739</v>
      </c>
      <c r="O12" s="63">
        <f t="shared" ref="O12:O21" si="7">J12/F12</f>
        <v>1.3784461152882205E-2</v>
      </c>
      <c r="P12" s="63">
        <f t="shared" ref="P12:P21" si="8">K12/F12</f>
        <v>0.44172932330827069</v>
      </c>
      <c r="Q12" s="63">
        <f t="shared" ref="Q12:Q21" si="9">L12/F12</f>
        <v>0.31077694235588971</v>
      </c>
      <c r="R12" s="37"/>
      <c r="S12" s="37"/>
      <c r="T12" s="37"/>
      <c r="U12" s="37"/>
    </row>
    <row r="13" spans="1:21" s="35" customFormat="1" ht="48" customHeight="1" x14ac:dyDescent="0.3">
      <c r="A13" s="49">
        <v>9</v>
      </c>
      <c r="B13" s="50" t="s">
        <v>34</v>
      </c>
      <c r="C13" s="51">
        <v>3</v>
      </c>
      <c r="D13" s="51">
        <v>3</v>
      </c>
      <c r="E13" s="52">
        <v>1733</v>
      </c>
      <c r="F13" s="53">
        <v>1508</v>
      </c>
      <c r="G13" s="54">
        <v>1373</v>
      </c>
      <c r="H13" s="53">
        <f t="shared" si="0"/>
        <v>360</v>
      </c>
      <c r="I13" s="54">
        <v>317</v>
      </c>
      <c r="J13" s="54">
        <v>16</v>
      </c>
      <c r="K13" s="54">
        <v>566</v>
      </c>
      <c r="L13" s="54">
        <v>609</v>
      </c>
      <c r="M13" s="53">
        <f t="shared" si="1"/>
        <v>167.55555555555554</v>
      </c>
      <c r="N13" s="63">
        <f>I13/F13</f>
        <v>0.21021220159151194</v>
      </c>
      <c r="O13" s="63">
        <f>J13/F13</f>
        <v>1.0610079575596816E-2</v>
      </c>
      <c r="P13" s="63">
        <f>K13/F13</f>
        <v>0.37533156498673742</v>
      </c>
      <c r="Q13" s="63">
        <f>L13/F13</f>
        <v>0.40384615384615385</v>
      </c>
      <c r="R13" s="37"/>
      <c r="S13" s="37"/>
      <c r="T13" s="37"/>
      <c r="U13" s="37"/>
    </row>
    <row r="14" spans="1:21" s="35" customFormat="1" ht="48" customHeight="1" x14ac:dyDescent="0.3">
      <c r="A14" s="49">
        <v>10</v>
      </c>
      <c r="B14" s="50" t="s">
        <v>23</v>
      </c>
      <c r="C14" s="51">
        <v>5</v>
      </c>
      <c r="D14" s="51">
        <v>3</v>
      </c>
      <c r="E14" s="52">
        <v>2078</v>
      </c>
      <c r="F14" s="53">
        <v>1668</v>
      </c>
      <c r="G14" s="54">
        <v>1683</v>
      </c>
      <c r="H14" s="53">
        <f t="shared" si="0"/>
        <v>395</v>
      </c>
      <c r="I14" s="54">
        <v>424</v>
      </c>
      <c r="J14" s="54">
        <v>35</v>
      </c>
      <c r="K14" s="54">
        <v>509</v>
      </c>
      <c r="L14" s="54">
        <v>700</v>
      </c>
      <c r="M14" s="53">
        <f t="shared" si="1"/>
        <v>185.33333333333334</v>
      </c>
      <c r="N14" s="63">
        <f>I14/F14</f>
        <v>0.25419664268585129</v>
      </c>
      <c r="O14" s="63">
        <f>J14/F14</f>
        <v>2.0983213429256596E-2</v>
      </c>
      <c r="P14" s="63">
        <f>K14/F14</f>
        <v>0.30515587529976018</v>
      </c>
      <c r="Q14" s="63">
        <f>L14/F14</f>
        <v>0.41966426858513189</v>
      </c>
      <c r="R14" s="37"/>
      <c r="S14" s="37"/>
      <c r="T14" s="37"/>
      <c r="U14" s="37"/>
    </row>
    <row r="15" spans="1:21" s="35" customFormat="1" ht="48" customHeight="1" x14ac:dyDescent="0.3">
      <c r="A15" s="49">
        <v>11</v>
      </c>
      <c r="B15" s="50" t="s">
        <v>31</v>
      </c>
      <c r="C15" s="51">
        <v>4</v>
      </c>
      <c r="D15" s="51">
        <v>3</v>
      </c>
      <c r="E15" s="52">
        <v>2031</v>
      </c>
      <c r="F15" s="53">
        <v>1818</v>
      </c>
      <c r="G15" s="54">
        <v>1743</v>
      </c>
      <c r="H15" s="53">
        <f t="shared" si="0"/>
        <v>288</v>
      </c>
      <c r="I15" s="54">
        <v>609</v>
      </c>
      <c r="J15" s="54">
        <v>63</v>
      </c>
      <c r="K15" s="54">
        <v>488</v>
      </c>
      <c r="L15" s="54">
        <v>658</v>
      </c>
      <c r="M15" s="53">
        <f t="shared" si="1"/>
        <v>202</v>
      </c>
      <c r="N15" s="63">
        <f t="shared" si="6"/>
        <v>0.33498349834983498</v>
      </c>
      <c r="O15" s="63">
        <f t="shared" si="7"/>
        <v>3.4653465346534656E-2</v>
      </c>
      <c r="P15" s="63">
        <f t="shared" si="8"/>
        <v>0.26842684268426842</v>
      </c>
      <c r="Q15" s="63">
        <f t="shared" si="9"/>
        <v>0.36193619361936191</v>
      </c>
      <c r="R15" s="37"/>
      <c r="S15" s="37"/>
      <c r="T15" s="37"/>
      <c r="U15" s="37"/>
    </row>
    <row r="16" spans="1:21" s="35" customFormat="1" ht="48" customHeight="1" x14ac:dyDescent="0.3">
      <c r="A16" s="49">
        <v>12</v>
      </c>
      <c r="B16" s="50" t="s">
        <v>30</v>
      </c>
      <c r="C16" s="51">
        <v>5</v>
      </c>
      <c r="D16" s="51">
        <v>4</v>
      </c>
      <c r="E16" s="52">
        <v>2348</v>
      </c>
      <c r="F16" s="53">
        <v>2049</v>
      </c>
      <c r="G16" s="54">
        <v>1919</v>
      </c>
      <c r="H16" s="53">
        <f t="shared" si="0"/>
        <v>429</v>
      </c>
      <c r="I16" s="54">
        <v>577</v>
      </c>
      <c r="J16" s="54">
        <v>29</v>
      </c>
      <c r="K16" s="54">
        <v>674</v>
      </c>
      <c r="L16" s="54">
        <v>769</v>
      </c>
      <c r="M16" s="53">
        <f t="shared" si="1"/>
        <v>227.66666666666666</v>
      </c>
      <c r="N16" s="63">
        <f t="shared" si="6"/>
        <v>0.28160078086871643</v>
      </c>
      <c r="O16" s="63">
        <f t="shared" si="7"/>
        <v>1.4153245485602733E-2</v>
      </c>
      <c r="P16" s="63">
        <f t="shared" si="8"/>
        <v>0.3289409468033187</v>
      </c>
      <c r="Q16" s="63">
        <f t="shared" si="9"/>
        <v>0.37530502684236211</v>
      </c>
      <c r="R16" s="37"/>
      <c r="S16" s="37"/>
      <c r="T16" s="37"/>
      <c r="U16" s="37"/>
    </row>
    <row r="17" spans="1:21" s="35" customFormat="1" ht="48.75" customHeight="1" x14ac:dyDescent="0.3">
      <c r="A17" s="49">
        <v>13</v>
      </c>
      <c r="B17" s="50" t="s">
        <v>26</v>
      </c>
      <c r="C17" s="51">
        <v>4</v>
      </c>
      <c r="D17" s="51">
        <v>3</v>
      </c>
      <c r="E17" s="52">
        <v>2202</v>
      </c>
      <c r="F17" s="53">
        <v>2139</v>
      </c>
      <c r="G17" s="54">
        <v>2067</v>
      </c>
      <c r="H17" s="53">
        <f t="shared" si="0"/>
        <v>135</v>
      </c>
      <c r="I17" s="54">
        <v>548</v>
      </c>
      <c r="J17" s="54">
        <v>17</v>
      </c>
      <c r="K17" s="54">
        <v>994</v>
      </c>
      <c r="L17" s="54">
        <v>580</v>
      </c>
      <c r="M17" s="53">
        <f t="shared" si="1"/>
        <v>237.66666666666666</v>
      </c>
      <c r="N17" s="63">
        <f>I17/F17</f>
        <v>0.25619448340345957</v>
      </c>
      <c r="O17" s="63">
        <f>J17/F17</f>
        <v>7.9476390836839637E-3</v>
      </c>
      <c r="P17" s="63">
        <f>K17/F17</f>
        <v>0.46470313230481536</v>
      </c>
      <c r="Q17" s="63">
        <f>L17/F17</f>
        <v>0.27115474520804111</v>
      </c>
      <c r="R17" s="37"/>
      <c r="S17" s="37"/>
      <c r="T17" s="37"/>
      <c r="U17" s="37"/>
    </row>
    <row r="18" spans="1:21" s="35" customFormat="1" ht="48" customHeight="1" x14ac:dyDescent="0.3">
      <c r="A18" s="57">
        <v>14</v>
      </c>
      <c r="B18" s="58" t="s">
        <v>25</v>
      </c>
      <c r="C18" s="59">
        <v>4</v>
      </c>
      <c r="D18" s="59">
        <v>4</v>
      </c>
      <c r="E18" s="60">
        <v>2651</v>
      </c>
      <c r="F18" s="56">
        <v>2364</v>
      </c>
      <c r="G18" s="61">
        <v>2073</v>
      </c>
      <c r="H18" s="56">
        <f t="shared" si="0"/>
        <v>578</v>
      </c>
      <c r="I18" s="61">
        <v>753</v>
      </c>
      <c r="J18" s="61">
        <v>24</v>
      </c>
      <c r="K18" s="61">
        <v>603</v>
      </c>
      <c r="L18" s="61">
        <v>984</v>
      </c>
      <c r="M18" s="56">
        <f t="shared" si="1"/>
        <v>262.66666666666669</v>
      </c>
      <c r="N18" s="62">
        <f t="shared" si="6"/>
        <v>0.31852791878172587</v>
      </c>
      <c r="O18" s="62">
        <f t="shared" si="7"/>
        <v>1.015228426395939E-2</v>
      </c>
      <c r="P18" s="62">
        <f t="shared" si="8"/>
        <v>0.25507614213197971</v>
      </c>
      <c r="Q18" s="62">
        <f t="shared" si="9"/>
        <v>0.41624365482233505</v>
      </c>
      <c r="R18" s="37"/>
      <c r="S18" s="37"/>
      <c r="T18" s="37"/>
      <c r="U18" s="37"/>
    </row>
    <row r="19" spans="1:21" s="35" customFormat="1" ht="48" customHeight="1" x14ac:dyDescent="0.3">
      <c r="A19" s="57">
        <v>15</v>
      </c>
      <c r="B19" s="58" t="s">
        <v>35</v>
      </c>
      <c r="C19" s="59">
        <v>6</v>
      </c>
      <c r="D19" s="59">
        <v>3</v>
      </c>
      <c r="E19" s="60">
        <v>3416</v>
      </c>
      <c r="F19" s="56">
        <v>2955</v>
      </c>
      <c r="G19" s="61">
        <v>2711</v>
      </c>
      <c r="H19" s="56">
        <f t="shared" si="0"/>
        <v>705</v>
      </c>
      <c r="I19" s="61">
        <v>1016</v>
      </c>
      <c r="J19" s="61">
        <v>39</v>
      </c>
      <c r="K19" s="61">
        <v>1137</v>
      </c>
      <c r="L19" s="61">
        <v>763</v>
      </c>
      <c r="M19" s="56">
        <f t="shared" si="1"/>
        <v>328.33333333333331</v>
      </c>
      <c r="N19" s="62">
        <f>I19/F19</f>
        <v>0.34382402707275805</v>
      </c>
      <c r="O19" s="62">
        <f>J19/F19</f>
        <v>1.3197969543147208E-2</v>
      </c>
      <c r="P19" s="62">
        <f>K19/F19</f>
        <v>0.38477157360406089</v>
      </c>
      <c r="Q19" s="62">
        <f>L19/F19</f>
        <v>0.25820642978003383</v>
      </c>
      <c r="R19" s="37"/>
      <c r="S19" s="37"/>
      <c r="T19" s="37"/>
      <c r="U19" s="37"/>
    </row>
    <row r="20" spans="1:21" s="35" customFormat="1" ht="48" customHeight="1" x14ac:dyDescent="0.3">
      <c r="A20" s="57">
        <v>16</v>
      </c>
      <c r="B20" s="58" t="s">
        <v>32</v>
      </c>
      <c r="C20" s="59">
        <v>5</v>
      </c>
      <c r="D20" s="59">
        <v>5</v>
      </c>
      <c r="E20" s="60">
        <v>3669</v>
      </c>
      <c r="F20" s="56">
        <v>3330</v>
      </c>
      <c r="G20" s="61">
        <v>3269</v>
      </c>
      <c r="H20" s="56">
        <f t="shared" si="0"/>
        <v>400</v>
      </c>
      <c r="I20" s="61">
        <v>935</v>
      </c>
      <c r="J20" s="61">
        <v>54</v>
      </c>
      <c r="K20" s="61">
        <v>1161</v>
      </c>
      <c r="L20" s="61">
        <v>1180</v>
      </c>
      <c r="M20" s="56">
        <f t="shared" si="1"/>
        <v>370</v>
      </c>
      <c r="N20" s="62">
        <f t="shared" si="6"/>
        <v>0.28078078078078078</v>
      </c>
      <c r="O20" s="62">
        <f t="shared" si="7"/>
        <v>1.6216216216216217E-2</v>
      </c>
      <c r="P20" s="62">
        <f t="shared" si="8"/>
        <v>0.34864864864864864</v>
      </c>
      <c r="Q20" s="62">
        <f t="shared" si="9"/>
        <v>0.35435435435435436</v>
      </c>
      <c r="R20" s="37"/>
      <c r="S20" s="37"/>
      <c r="T20" s="37"/>
      <c r="U20" s="37"/>
    </row>
    <row r="21" spans="1:21" s="36" customFormat="1" ht="48" customHeight="1" x14ac:dyDescent="0.3">
      <c r="A21" s="22">
        <v>17</v>
      </c>
      <c r="B21" s="27" t="s">
        <v>37</v>
      </c>
      <c r="C21" s="25">
        <v>28</v>
      </c>
      <c r="D21" s="25">
        <v>24</v>
      </c>
      <c r="E21" s="20">
        <v>23981</v>
      </c>
      <c r="F21" s="16">
        <v>21108</v>
      </c>
      <c r="G21" s="16">
        <v>19243</v>
      </c>
      <c r="H21" s="16">
        <f t="shared" si="0"/>
        <v>4738</v>
      </c>
      <c r="I21" s="64">
        <v>7028</v>
      </c>
      <c r="J21" s="16">
        <v>351</v>
      </c>
      <c r="K21" s="64">
        <v>6864</v>
      </c>
      <c r="L21" s="64">
        <v>6865</v>
      </c>
      <c r="M21" s="16">
        <f t="shared" si="1"/>
        <v>2345.3333333333335</v>
      </c>
      <c r="N21" s="21">
        <f t="shared" si="6"/>
        <v>0.33295433011180597</v>
      </c>
      <c r="O21" s="21">
        <f t="shared" si="7"/>
        <v>1.6628766344513927E-2</v>
      </c>
      <c r="P21" s="21">
        <f t="shared" si="8"/>
        <v>0.32518476407049463</v>
      </c>
      <c r="Q21" s="21">
        <f t="shared" si="9"/>
        <v>0.32523213947318552</v>
      </c>
      <c r="R21" s="38"/>
      <c r="S21" s="38"/>
      <c r="T21" s="38"/>
      <c r="U21" s="38"/>
    </row>
    <row r="22" spans="1:21" ht="25.2" x14ac:dyDescent="0.45">
      <c r="R22" s="39"/>
      <c r="S22" s="39"/>
      <c r="T22" s="39"/>
      <c r="U22" s="39"/>
    </row>
    <row r="23" spans="1:21" ht="25.2" x14ac:dyDescent="0.45">
      <c r="R23" s="39"/>
      <c r="S23" s="39"/>
      <c r="T23" s="39"/>
      <c r="U23" s="39"/>
    </row>
    <row r="24" spans="1:21" ht="25.2" x14ac:dyDescent="0.45">
      <c r="R24" s="39"/>
      <c r="S24" s="39"/>
      <c r="T24" s="39"/>
      <c r="U24" s="39"/>
    </row>
    <row r="25" spans="1:21" ht="25.2" x14ac:dyDescent="0.45">
      <c r="R25" s="39"/>
      <c r="S25" s="39"/>
      <c r="T25" s="39"/>
      <c r="U25" s="39"/>
    </row>
    <row r="26" spans="1:21" ht="25.2" x14ac:dyDescent="0.45">
      <c r="R26" s="39"/>
      <c r="S26" s="39"/>
      <c r="T26" s="39"/>
      <c r="U26" s="39"/>
    </row>
    <row r="27" spans="1:21" ht="25.2" x14ac:dyDescent="0.45">
      <c r="R27" s="39"/>
      <c r="S27" s="39"/>
      <c r="T27" s="39"/>
      <c r="U27" s="39"/>
    </row>
    <row r="28" spans="1:21" ht="25.2" x14ac:dyDescent="0.45">
      <c r="R28" s="39"/>
      <c r="S28" s="39"/>
      <c r="T28" s="39"/>
      <c r="U28" s="39"/>
    </row>
    <row r="29" spans="1:21" ht="25.2" x14ac:dyDescent="0.45">
      <c r="R29" s="39"/>
      <c r="S29" s="39"/>
      <c r="T29" s="39"/>
      <c r="U29" s="39"/>
    </row>
  </sheetData>
  <mergeCells count="7">
    <mergeCell ref="A2:A3"/>
    <mergeCell ref="E2:F2"/>
    <mergeCell ref="G2:G3"/>
    <mergeCell ref="N2:Q2"/>
    <mergeCell ref="B2:B3"/>
    <mergeCell ref="C2:D2"/>
    <mergeCell ref="I3:L3"/>
  </mergeCells>
  <pageMargins left="0.7" right="0.7" top="0.75" bottom="0.75" header="0.3" footer="0.3"/>
  <pageSetup paperSize="9" scale="98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Статистика</vt:lpstr>
      <vt:lpstr>Лист4</vt:lpstr>
      <vt:lpstr>Суди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Кудрицька Тетяна Юріївна</dc:creator>
  <cp:lastModifiedBy>Diana</cp:lastModifiedBy>
  <cp:lastPrinted>2022-07-11T11:15:27Z</cp:lastPrinted>
  <dcterms:created xsi:type="dcterms:W3CDTF">2017-10-27T15:50:09Z</dcterms:created>
  <dcterms:modified xsi:type="dcterms:W3CDTF">2024-11-27T13:22:56Z</dcterms:modified>
</cp:coreProperties>
</file>