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ристина\ТАБЛИЦІ\2025\"/>
    </mc:Choice>
  </mc:AlternateContent>
  <bookViews>
    <workbookView xWindow="0" yWindow="-12" windowWidth="19440" windowHeight="7776"/>
  </bookViews>
  <sheets>
    <sheet name="Статистика" sheetId="1" r:id="rId1"/>
    <sheet name="Лист4" sheetId="5" state="hidden" r:id="rId2"/>
  </sheets>
  <definedNames>
    <definedName name="Суди">Статистика!$B$21:$B$21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Q17" i="1"/>
  <c r="P17" i="1"/>
  <c r="O17" i="1"/>
  <c r="N17" i="1"/>
  <c r="M17" i="1"/>
  <c r="Q16" i="1"/>
  <c r="P16" i="1"/>
  <c r="O16" i="1"/>
  <c r="N16" i="1"/>
  <c r="M16" i="1"/>
  <c r="Q14" i="1"/>
  <c r="P14" i="1"/>
  <c r="O14" i="1"/>
  <c r="N14" i="1"/>
  <c r="M14" i="1"/>
  <c r="Q12" i="1"/>
  <c r="P12" i="1"/>
  <c r="O12" i="1"/>
  <c r="N12" i="1"/>
  <c r="M12" i="1"/>
  <c r="Q11" i="1"/>
  <c r="P11" i="1"/>
  <c r="O11" i="1"/>
  <c r="N11" i="1"/>
  <c r="M11" i="1"/>
  <c r="Q10" i="1"/>
  <c r="P10" i="1"/>
  <c r="O10" i="1"/>
  <c r="N10" i="1"/>
  <c r="M10" i="1"/>
  <c r="Q9" i="1"/>
  <c r="P9" i="1"/>
  <c r="O9" i="1"/>
  <c r="N9" i="1"/>
  <c r="M9" i="1"/>
  <c r="Q8" i="1"/>
  <c r="P8" i="1"/>
  <c r="O8" i="1"/>
  <c r="N8" i="1"/>
  <c r="M8" i="1"/>
  <c r="Q7" i="1"/>
  <c r="P7" i="1"/>
  <c r="O7" i="1"/>
  <c r="N7" i="1"/>
  <c r="M7" i="1"/>
  <c r="Q6" i="1"/>
  <c r="P6" i="1"/>
  <c r="O6" i="1"/>
  <c r="N6" i="1"/>
  <c r="M6" i="1"/>
  <c r="Q5" i="1"/>
  <c r="P5" i="1"/>
  <c r="O5" i="1"/>
  <c r="N5" i="1"/>
  <c r="M5" i="1"/>
  <c r="M13" i="1" l="1"/>
  <c r="M15" i="1"/>
  <c r="M18" i="1"/>
  <c r="M20" i="1"/>
  <c r="M21" i="1"/>
  <c r="M4" i="1"/>
  <c r="N13" i="1" l="1"/>
  <c r="O13" i="1"/>
  <c r="P13" i="1"/>
  <c r="Q13" i="1"/>
  <c r="N15" i="1"/>
  <c r="O15" i="1"/>
  <c r="P15" i="1"/>
  <c r="Q15" i="1"/>
  <c r="N18" i="1"/>
  <c r="O18" i="1"/>
  <c r="P18" i="1"/>
  <c r="Q18" i="1"/>
  <c r="N20" i="1"/>
  <c r="O20" i="1"/>
  <c r="P20" i="1"/>
  <c r="Q20" i="1"/>
  <c r="N21" i="1"/>
  <c r="O21" i="1"/>
  <c r="P21" i="1"/>
  <c r="Q21" i="1"/>
  <c r="Q4" i="1" l="1"/>
  <c r="P4" i="1"/>
  <c r="O4" i="1"/>
  <c r="N4" i="1"/>
  <c r="C4" i="1"/>
</calcChain>
</file>

<file path=xl/sharedStrings.xml><?xml version="1.0" encoding="utf-8"?>
<sst xmlns="http://schemas.openxmlformats.org/spreadsheetml/2006/main" count="42" uniqueCount="42">
  <si>
    <t>Перебувало в провадженні  справ і матеріалів</t>
  </si>
  <si>
    <t>Розглянуто справ і матеріалів</t>
  </si>
  <si>
    <t>у тому числі надійшло у звітному періоді</t>
  </si>
  <si>
    <t xml:space="preserve">усього </t>
  </si>
  <si>
    <t>Всього</t>
  </si>
  <si>
    <t>№</t>
  </si>
  <si>
    <t>Кримін. %</t>
  </si>
  <si>
    <t>Цивільн. %</t>
  </si>
  <si>
    <t>Адм. Правопоруш. %</t>
  </si>
  <si>
    <t>Адм. %</t>
  </si>
  <si>
    <t>Відсоткове відношення</t>
  </si>
  <si>
    <t>Суд</t>
  </si>
  <si>
    <t>Надійшло  справ і матеріалів</t>
  </si>
  <si>
    <t>усього</t>
  </si>
  <si>
    <t>Кримін. (усього)</t>
  </si>
  <si>
    <t>Адмін.</t>
  </si>
  <si>
    <t>Цивільні</t>
  </si>
  <si>
    <t>Адм.правопоруш.</t>
  </si>
  <si>
    <t xml:space="preserve">Кількісний склад суддів  суду </t>
  </si>
  <si>
    <t>визначено наказом ДСА</t>
  </si>
  <si>
    <t>здійснювали правосуддя у звітному періоді</t>
  </si>
  <si>
    <t>Середньо-місячне надходження всіх справ (в місяць)</t>
  </si>
  <si>
    <t xml:space="preserve">Борщівський районний суд </t>
  </si>
  <si>
    <t xml:space="preserve">Гусятинський районний суд </t>
  </si>
  <si>
    <t xml:space="preserve">Заліщицький районний суд </t>
  </si>
  <si>
    <t xml:space="preserve">Збаразький районний суд </t>
  </si>
  <si>
    <t xml:space="preserve">Зборівський районний суд </t>
  </si>
  <si>
    <t xml:space="preserve">Козівський районний суд </t>
  </si>
  <si>
    <t xml:space="preserve">Монастириський районний суд </t>
  </si>
  <si>
    <t xml:space="preserve">Підгаєцький районний суд </t>
  </si>
  <si>
    <t xml:space="preserve">Теребовлянський районний суд </t>
  </si>
  <si>
    <t>Бучацький районний суд</t>
  </si>
  <si>
    <t xml:space="preserve">Кременецький районний суд </t>
  </si>
  <si>
    <t xml:space="preserve">Лановецький районний суд </t>
  </si>
  <si>
    <t xml:space="preserve">Підволочиський районний суд </t>
  </si>
  <si>
    <t xml:space="preserve">Чортківський районний суд </t>
  </si>
  <si>
    <t xml:space="preserve">Шумський районний суд </t>
  </si>
  <si>
    <t xml:space="preserve">Тернопільський міськрайонний суд </t>
  </si>
  <si>
    <t>Бережанський районний суд</t>
  </si>
  <si>
    <t>Залишок нерозглянутих справ і матеріалів на кінець звітного періоду (станом на 31.12.2024)</t>
  </si>
  <si>
    <t>*за даними звіту 1-ЄЗ за 2024 рік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</si>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</sst>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left" vertical="top"/>
    </xf>
    <xf numFmtId="0" fontId="11" fillId="4" borderId="1" xfId="0" applyFont="1" applyFill="1" applyBorder="1" applyAlignment="1">
      <alignment horizontal="center" vertical="top"/>
    </xf>
    <xf numFmtId="3" fontId="11" fillId="4" borderId="1" xfId="0" applyNumberFormat="1" applyFont="1" applyFill="1" applyBorder="1" applyAlignment="1" applyProtection="1">
      <alignment horizontal="center" vertical="top"/>
    </xf>
    <xf numFmtId="10" fontId="11" fillId="4" borderId="1" xfId="0" applyNumberFormat="1" applyFont="1" applyFill="1" applyBorder="1" applyAlignment="1">
      <alignment horizontal="center" vertical="top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top"/>
    </xf>
    <xf numFmtId="0" fontId="2" fillId="0" borderId="2" xfId="0" applyFont="1" applyBorder="1"/>
    <xf numFmtId="10" fontId="11" fillId="4" borderId="2" xfId="0" applyNumberFormat="1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Border="1"/>
    <xf numFmtId="0" fontId="15" fillId="2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0" fontId="2" fillId="5" borderId="1" xfId="0" applyFont="1" applyFill="1" applyBorder="1" applyAlignment="1">
      <alignment horizontal="center" vertical="top"/>
    </xf>
    <xf numFmtId="0" fontId="4" fillId="5" borderId="1" xfId="0" applyNumberFormat="1" applyFont="1" applyFill="1" applyBorder="1" applyAlignment="1" applyProtection="1">
      <alignment horizontal="left" vertical="top" wrapText="1"/>
    </xf>
    <xf numFmtId="0" fontId="4" fillId="5" borderId="1" xfId="0" applyNumberFormat="1" applyFont="1" applyFill="1" applyBorder="1" applyAlignment="1" applyProtection="1">
      <alignment horizontal="center" vertical="top" wrapText="1"/>
    </xf>
    <xf numFmtId="3" fontId="4" fillId="5" borderId="1" xfId="0" applyNumberFormat="1" applyFont="1" applyFill="1" applyBorder="1" applyAlignment="1" applyProtection="1">
      <alignment horizontal="center" vertical="top"/>
    </xf>
    <xf numFmtId="3" fontId="16" fillId="5" borderId="1" xfId="0" applyNumberFormat="1" applyFont="1" applyFill="1" applyBorder="1" applyAlignment="1" applyProtection="1">
      <alignment horizontal="center" vertical="top"/>
    </xf>
    <xf numFmtId="3" fontId="12" fillId="5" borderId="1" xfId="0" applyNumberFormat="1" applyFont="1" applyFill="1" applyBorder="1" applyAlignment="1" applyProtection="1">
      <alignment horizontal="center" vertical="top"/>
    </xf>
    <xf numFmtId="10" fontId="4" fillId="5" borderId="1" xfId="0" applyNumberFormat="1" applyFont="1" applyFill="1" applyBorder="1" applyAlignment="1">
      <alignment horizontal="center" vertical="top"/>
    </xf>
    <xf numFmtId="10" fontId="4" fillId="5" borderId="2" xfId="0" applyNumberFormat="1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4" fillId="6" borderId="1" xfId="0" applyNumberFormat="1" applyFont="1" applyFill="1" applyBorder="1" applyAlignment="1" applyProtection="1">
      <alignment horizontal="left" vertical="top" wrapText="1"/>
    </xf>
    <xf numFmtId="0" fontId="4" fillId="6" borderId="1" xfId="0" applyNumberFormat="1" applyFont="1" applyFill="1" applyBorder="1" applyAlignment="1" applyProtection="1">
      <alignment horizontal="center" vertical="top" wrapText="1"/>
    </xf>
    <xf numFmtId="3" fontId="4" fillId="6" borderId="1" xfId="0" applyNumberFormat="1" applyFont="1" applyFill="1" applyBorder="1" applyAlignment="1" applyProtection="1">
      <alignment horizontal="center" vertical="top"/>
    </xf>
    <xf numFmtId="3" fontId="16" fillId="6" borderId="1" xfId="0" applyNumberFormat="1" applyFont="1" applyFill="1" applyBorder="1" applyAlignment="1" applyProtection="1">
      <alignment horizontal="center" vertical="top"/>
    </xf>
    <xf numFmtId="3" fontId="12" fillId="6" borderId="1" xfId="0" applyNumberFormat="1" applyFont="1" applyFill="1" applyBorder="1" applyAlignment="1" applyProtection="1">
      <alignment horizontal="center" vertical="top"/>
    </xf>
    <xf numFmtId="10" fontId="4" fillId="6" borderId="1" xfId="0" applyNumberFormat="1" applyFont="1" applyFill="1" applyBorder="1" applyAlignment="1">
      <alignment horizontal="center" vertical="top"/>
    </xf>
    <xf numFmtId="10" fontId="4" fillId="6" borderId="2" xfId="0" applyNumberFormat="1" applyFont="1" applyFill="1" applyBorder="1" applyAlignment="1">
      <alignment horizontal="center" vertical="top"/>
    </xf>
    <xf numFmtId="1" fontId="12" fillId="6" borderId="0" xfId="0" applyNumberFormat="1" applyFont="1" applyFill="1" applyBorder="1" applyAlignment="1" applyProtection="1">
      <alignment horizontal="center" vertical="top"/>
    </xf>
    <xf numFmtId="10" fontId="5" fillId="6" borderId="1" xfId="0" applyNumberFormat="1" applyFont="1" applyFill="1" applyBorder="1" applyAlignment="1">
      <alignment horizontal="center" vertical="top"/>
    </xf>
    <xf numFmtId="10" fontId="5" fillId="6" borderId="2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4" fillId="7" borderId="1" xfId="0" applyNumberFormat="1" applyFont="1" applyFill="1" applyBorder="1" applyAlignment="1" applyProtection="1">
      <alignment horizontal="left" vertical="top" wrapText="1"/>
    </xf>
    <xf numFmtId="0" fontId="4" fillId="7" borderId="1" xfId="0" applyNumberFormat="1" applyFont="1" applyFill="1" applyBorder="1" applyAlignment="1" applyProtection="1">
      <alignment horizontal="center" vertical="top" wrapText="1"/>
    </xf>
    <xf numFmtId="3" fontId="4" fillId="7" borderId="1" xfId="0" applyNumberFormat="1" applyFont="1" applyFill="1" applyBorder="1" applyAlignment="1" applyProtection="1">
      <alignment horizontal="center" vertical="top"/>
    </xf>
    <xf numFmtId="3" fontId="16" fillId="7" borderId="1" xfId="0" applyNumberFormat="1" applyFont="1" applyFill="1" applyBorder="1" applyAlignment="1" applyProtection="1">
      <alignment horizontal="center" vertical="top"/>
    </xf>
    <xf numFmtId="3" fontId="12" fillId="7" borderId="1" xfId="0" applyNumberFormat="1" applyFont="1" applyFill="1" applyBorder="1" applyAlignment="1" applyProtection="1">
      <alignment horizontal="center" vertical="top"/>
    </xf>
    <xf numFmtId="10" fontId="5" fillId="7" borderId="1" xfId="0" applyNumberFormat="1" applyFont="1" applyFill="1" applyBorder="1" applyAlignment="1">
      <alignment horizontal="center" vertical="top"/>
    </xf>
    <xf numFmtId="10" fontId="5" fillId="7" borderId="2" xfId="0" applyNumberFormat="1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 vertical="top"/>
    </xf>
    <xf numFmtId="0" fontId="4" fillId="8" borderId="1" xfId="0" applyNumberFormat="1" applyFont="1" applyFill="1" applyBorder="1" applyAlignment="1" applyProtection="1">
      <alignment horizontal="left" vertical="top" wrapText="1"/>
    </xf>
    <xf numFmtId="0" fontId="4" fillId="8" borderId="1" xfId="0" applyNumberFormat="1" applyFont="1" applyFill="1" applyBorder="1" applyAlignment="1" applyProtection="1">
      <alignment horizontal="center" vertical="top" wrapText="1"/>
    </xf>
    <xf numFmtId="3" fontId="4" fillId="8" borderId="1" xfId="0" applyNumberFormat="1" applyFont="1" applyFill="1" applyBorder="1" applyAlignment="1" applyProtection="1">
      <alignment horizontal="center" vertical="top"/>
    </xf>
    <xf numFmtId="3" fontId="16" fillId="8" borderId="1" xfId="0" applyNumberFormat="1" applyFont="1" applyFill="1" applyBorder="1" applyAlignment="1" applyProtection="1">
      <alignment horizontal="center" vertical="top"/>
    </xf>
    <xf numFmtId="3" fontId="12" fillId="8" borderId="1" xfId="0" applyNumberFormat="1" applyFont="1" applyFill="1" applyBorder="1" applyAlignment="1" applyProtection="1">
      <alignment horizontal="center" vertical="top"/>
    </xf>
    <xf numFmtId="10" fontId="4" fillId="8" borderId="1" xfId="0" applyNumberFormat="1" applyFont="1" applyFill="1" applyBorder="1" applyAlignment="1">
      <alignment horizontal="center" vertical="top"/>
    </xf>
    <xf numFmtId="10" fontId="4" fillId="8" borderId="2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10" zoomScale="60" zoomScaleNormal="60" workbookViewId="0">
      <selection activeCell="A21" sqref="A21:Q21"/>
    </sheetView>
  </sheetViews>
  <sheetFormatPr defaultColWidth="6.44140625" defaultRowHeight="15.6" x14ac:dyDescent="0.3"/>
  <cols>
    <col min="1" max="1" width="4.6640625" style="1" customWidth="1"/>
    <col min="2" max="2" width="46.5546875" style="6" customWidth="1"/>
    <col min="3" max="3" width="13.33203125" style="1" customWidth="1"/>
    <col min="4" max="5" width="13.88671875" style="1" customWidth="1"/>
    <col min="6" max="6" width="11.109375" style="28" customWidth="1"/>
    <col min="7" max="7" width="11.109375" style="1" customWidth="1"/>
    <col min="8" max="8" width="14.88671875" style="1" customWidth="1"/>
    <col min="9" max="9" width="15.44140625" style="1" customWidth="1"/>
    <col min="10" max="10" width="13.109375" style="1" customWidth="1"/>
    <col min="11" max="11" width="13" style="1" customWidth="1"/>
    <col min="12" max="12" width="10.44140625" style="1" customWidth="1"/>
    <col min="13" max="15" width="14.6640625" style="1" customWidth="1"/>
    <col min="16" max="16" width="14" style="1" customWidth="1"/>
    <col min="17" max="17" width="13.5546875" style="1" customWidth="1"/>
    <col min="18" max="16384" width="6.44140625" style="1"/>
  </cols>
  <sheetData>
    <row r="1" spans="1:21" s="15" customFormat="1" x14ac:dyDescent="0.3">
      <c r="B1" s="16"/>
      <c r="F1" s="26"/>
      <c r="Q1" s="18"/>
    </row>
    <row r="2" spans="1:21" s="15" customFormat="1" ht="287.25" customHeight="1" x14ac:dyDescent="0.3">
      <c r="A2" s="21" t="s">
        <v>5</v>
      </c>
      <c r="B2" s="24" t="s">
        <v>11</v>
      </c>
      <c r="C2" s="25" t="s">
        <v>18</v>
      </c>
      <c r="D2" s="25"/>
      <c r="E2" s="22" t="s">
        <v>0</v>
      </c>
      <c r="F2" s="22"/>
      <c r="G2" s="22" t="s">
        <v>1</v>
      </c>
      <c r="H2" s="4" t="s">
        <v>39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21</v>
      </c>
      <c r="N2" s="23" t="s">
        <v>10</v>
      </c>
      <c r="O2" s="23"/>
      <c r="P2" s="23"/>
      <c r="Q2" s="23"/>
    </row>
    <row r="3" spans="1:21" s="15" customFormat="1" ht="112.2" customHeight="1" x14ac:dyDescent="0.3">
      <c r="A3" s="21"/>
      <c r="B3" s="24"/>
      <c r="C3" s="3" t="s">
        <v>19</v>
      </c>
      <c r="D3" s="3" t="s">
        <v>20</v>
      </c>
      <c r="E3" s="13" t="s">
        <v>13</v>
      </c>
      <c r="F3" s="27" t="s">
        <v>2</v>
      </c>
      <c r="G3" s="22"/>
      <c r="H3" s="13" t="s">
        <v>3</v>
      </c>
      <c r="I3" s="22" t="s">
        <v>12</v>
      </c>
      <c r="J3" s="22"/>
      <c r="K3" s="22"/>
      <c r="L3" s="22"/>
      <c r="M3" s="5"/>
      <c r="N3" s="2" t="s">
        <v>6</v>
      </c>
      <c r="O3" s="2" t="s">
        <v>9</v>
      </c>
      <c r="P3" s="2" t="s">
        <v>7</v>
      </c>
      <c r="Q3" s="14" t="s">
        <v>8</v>
      </c>
    </row>
    <row r="4" spans="1:21" s="17" customFormat="1" ht="30" customHeight="1" x14ac:dyDescent="0.3">
      <c r="A4" s="20"/>
      <c r="B4" s="9" t="s">
        <v>4</v>
      </c>
      <c r="C4" s="10">
        <f>SUM(C5:C21)</f>
        <v>91</v>
      </c>
      <c r="D4" s="10">
        <v>79</v>
      </c>
      <c r="E4" s="11">
        <v>68621</v>
      </c>
      <c r="F4" s="11">
        <v>62190</v>
      </c>
      <c r="G4" s="11">
        <v>60470</v>
      </c>
      <c r="H4" s="11">
        <v>8151</v>
      </c>
      <c r="I4" s="11">
        <v>18364</v>
      </c>
      <c r="J4" s="11">
        <v>1095</v>
      </c>
      <c r="K4" s="11">
        <v>22622</v>
      </c>
      <c r="L4" s="11">
        <v>20109</v>
      </c>
      <c r="M4" s="11">
        <f>F4/12</f>
        <v>5182.5</v>
      </c>
      <c r="N4" s="12">
        <f>I4/F4</f>
        <v>0.2952886316127995</v>
      </c>
      <c r="O4" s="12">
        <f>J4/F4</f>
        <v>1.7607332368547998E-2</v>
      </c>
      <c r="P4" s="12">
        <f>K4/F4</f>
        <v>0.36375623090529025</v>
      </c>
      <c r="Q4" s="19">
        <f>L4/F4</f>
        <v>0.32334780511336225</v>
      </c>
    </row>
    <row r="5" spans="1:21" s="7" customFormat="1" ht="48" customHeight="1" x14ac:dyDescent="0.3">
      <c r="A5" s="29">
        <v>1</v>
      </c>
      <c r="B5" s="30" t="s">
        <v>29</v>
      </c>
      <c r="C5" s="31">
        <v>3</v>
      </c>
      <c r="D5" s="31">
        <v>3</v>
      </c>
      <c r="E5" s="32">
        <v>603</v>
      </c>
      <c r="F5" s="33">
        <v>537</v>
      </c>
      <c r="G5" s="34">
        <v>523</v>
      </c>
      <c r="H5" s="34">
        <v>80</v>
      </c>
      <c r="I5" s="32">
        <v>77</v>
      </c>
      <c r="J5" s="32">
        <v>12</v>
      </c>
      <c r="K5" s="32">
        <v>230</v>
      </c>
      <c r="L5" s="32">
        <v>218</v>
      </c>
      <c r="M5" s="32">
        <f t="shared" ref="M5:M12" si="0">F5/12</f>
        <v>44.75</v>
      </c>
      <c r="N5" s="35">
        <f>I5/F5</f>
        <v>0.14338919925512103</v>
      </c>
      <c r="O5" s="35">
        <f>J5/F5</f>
        <v>2.23463687150838E-2</v>
      </c>
      <c r="P5" s="35">
        <f>K5/F5</f>
        <v>0.42830540037243947</v>
      </c>
      <c r="Q5" s="36">
        <f>L5/F5</f>
        <v>0.4059590316573557</v>
      </c>
    </row>
    <row r="6" spans="1:21" s="7" customFormat="1" ht="48" customHeight="1" x14ac:dyDescent="0.3">
      <c r="A6" s="29">
        <v>2</v>
      </c>
      <c r="B6" s="30" t="s">
        <v>28</v>
      </c>
      <c r="C6" s="31">
        <v>3</v>
      </c>
      <c r="D6" s="31">
        <v>3</v>
      </c>
      <c r="E6" s="32">
        <v>773</v>
      </c>
      <c r="F6" s="33">
        <v>668</v>
      </c>
      <c r="G6" s="34">
        <v>663</v>
      </c>
      <c r="H6" s="34">
        <v>110</v>
      </c>
      <c r="I6" s="32">
        <v>73</v>
      </c>
      <c r="J6" s="32">
        <v>23</v>
      </c>
      <c r="K6" s="32">
        <v>301</v>
      </c>
      <c r="L6" s="32">
        <v>271</v>
      </c>
      <c r="M6" s="32">
        <f t="shared" si="0"/>
        <v>55.666666666666664</v>
      </c>
      <c r="N6" s="35">
        <f t="shared" ref="N6:N8" si="1">I6/F6</f>
        <v>0.1092814371257485</v>
      </c>
      <c r="O6" s="35">
        <f t="shared" ref="O6:O8" si="2">J6/F6</f>
        <v>3.4431137724550899E-2</v>
      </c>
      <c r="P6" s="35">
        <f t="shared" ref="P6:P8" si="3">K6/F6</f>
        <v>0.45059880239520961</v>
      </c>
      <c r="Q6" s="36">
        <f t="shared" ref="Q6:Q8" si="4">L6/F6</f>
        <v>0.40568862275449102</v>
      </c>
    </row>
    <row r="7" spans="1:21" s="7" customFormat="1" ht="48" customHeight="1" x14ac:dyDescent="0.3">
      <c r="A7" s="29">
        <v>3</v>
      </c>
      <c r="B7" s="30" t="s">
        <v>27</v>
      </c>
      <c r="C7" s="31">
        <v>3</v>
      </c>
      <c r="D7" s="31">
        <v>3</v>
      </c>
      <c r="E7" s="32">
        <v>1086</v>
      </c>
      <c r="F7" s="33">
        <v>943</v>
      </c>
      <c r="G7" s="34">
        <v>954</v>
      </c>
      <c r="H7" s="34">
        <v>132</v>
      </c>
      <c r="I7" s="32">
        <v>109</v>
      </c>
      <c r="J7" s="32">
        <v>29</v>
      </c>
      <c r="K7" s="32">
        <v>428</v>
      </c>
      <c r="L7" s="32">
        <v>377</v>
      </c>
      <c r="M7" s="32">
        <f t="shared" si="0"/>
        <v>78.583333333333329</v>
      </c>
      <c r="N7" s="35">
        <f t="shared" si="1"/>
        <v>0.11558854718981973</v>
      </c>
      <c r="O7" s="35">
        <f t="shared" si="2"/>
        <v>3.0752916224814422E-2</v>
      </c>
      <c r="P7" s="35">
        <f t="shared" si="3"/>
        <v>0.45387062566277836</v>
      </c>
      <c r="Q7" s="36">
        <f t="shared" si="4"/>
        <v>0.39978791092258747</v>
      </c>
    </row>
    <row r="8" spans="1:21" s="7" customFormat="1" ht="48" customHeight="1" x14ac:dyDescent="0.3">
      <c r="A8" s="37">
        <v>4</v>
      </c>
      <c r="B8" s="38" t="s">
        <v>33</v>
      </c>
      <c r="C8" s="39">
        <v>3</v>
      </c>
      <c r="D8" s="39">
        <v>3</v>
      </c>
      <c r="E8" s="40">
        <v>1703</v>
      </c>
      <c r="F8" s="41">
        <v>1459</v>
      </c>
      <c r="G8" s="42">
        <v>1464</v>
      </c>
      <c r="H8" s="42">
        <v>239</v>
      </c>
      <c r="I8" s="40">
        <v>387</v>
      </c>
      <c r="J8" s="40">
        <v>24</v>
      </c>
      <c r="K8" s="40">
        <v>454</v>
      </c>
      <c r="L8" s="40">
        <v>594</v>
      </c>
      <c r="M8" s="40">
        <f t="shared" si="0"/>
        <v>121.58333333333333</v>
      </c>
      <c r="N8" s="43">
        <f t="shared" si="1"/>
        <v>0.26525017135023987</v>
      </c>
      <c r="O8" s="43">
        <f t="shared" si="2"/>
        <v>1.6449623029472241E-2</v>
      </c>
      <c r="P8" s="43">
        <f t="shared" si="3"/>
        <v>0.31117203564084989</v>
      </c>
      <c r="Q8" s="44">
        <f t="shared" si="4"/>
        <v>0.40712816997943796</v>
      </c>
    </row>
    <row r="9" spans="1:21" s="7" customFormat="1" ht="48" customHeight="1" x14ac:dyDescent="0.3">
      <c r="A9" s="37">
        <v>5</v>
      </c>
      <c r="B9" s="38" t="s">
        <v>36</v>
      </c>
      <c r="C9" s="39">
        <v>3</v>
      </c>
      <c r="D9" s="39">
        <v>3</v>
      </c>
      <c r="E9" s="40">
        <v>1783</v>
      </c>
      <c r="F9" s="41">
        <v>1640</v>
      </c>
      <c r="G9" s="42">
        <v>1576</v>
      </c>
      <c r="H9" s="42">
        <v>207</v>
      </c>
      <c r="I9" s="40">
        <v>169</v>
      </c>
      <c r="J9" s="40">
        <v>43</v>
      </c>
      <c r="K9" s="40">
        <v>849</v>
      </c>
      <c r="L9" s="40">
        <v>579</v>
      </c>
      <c r="M9" s="40">
        <f t="shared" si="0"/>
        <v>136.66666666666666</v>
      </c>
      <c r="N9" s="43">
        <f>I9/F9</f>
        <v>0.10304878048780487</v>
      </c>
      <c r="O9" s="43">
        <f>J9/F9</f>
        <v>2.621951219512195E-2</v>
      </c>
      <c r="P9" s="43">
        <f>K9/F9</f>
        <v>0.51768292682926831</v>
      </c>
      <c r="Q9" s="44">
        <f>L9/F9</f>
        <v>0.35304878048780486</v>
      </c>
    </row>
    <row r="10" spans="1:21" s="7" customFormat="1" ht="48" customHeight="1" x14ac:dyDescent="0.3">
      <c r="A10" s="37">
        <v>6</v>
      </c>
      <c r="B10" s="38" t="s">
        <v>38</v>
      </c>
      <c r="C10" s="39">
        <v>5</v>
      </c>
      <c r="D10" s="39">
        <v>4</v>
      </c>
      <c r="E10" s="45">
        <v>1963</v>
      </c>
      <c r="F10" s="41">
        <v>1744</v>
      </c>
      <c r="G10" s="42">
        <v>1707</v>
      </c>
      <c r="H10" s="42">
        <v>256</v>
      </c>
      <c r="I10" s="40">
        <v>522</v>
      </c>
      <c r="J10" s="40">
        <v>29</v>
      </c>
      <c r="K10" s="40">
        <v>537</v>
      </c>
      <c r="L10" s="40">
        <v>656</v>
      </c>
      <c r="M10" s="40">
        <f t="shared" si="0"/>
        <v>145.33333333333334</v>
      </c>
      <c r="N10" s="43">
        <f t="shared" ref="N10:N12" si="5">I10/F10</f>
        <v>0.2993119266055046</v>
      </c>
      <c r="O10" s="43">
        <f t="shared" ref="O10:O12" si="6">J10/F10</f>
        <v>1.6628440366972478E-2</v>
      </c>
      <c r="P10" s="43">
        <f t="shared" ref="P10:P12" si="7">K10/F10</f>
        <v>0.30791284403669728</v>
      </c>
      <c r="Q10" s="44">
        <f t="shared" ref="Q10:Q12" si="8">L10/F10</f>
        <v>0.37614678899082571</v>
      </c>
    </row>
    <row r="11" spans="1:21" s="7" customFormat="1" ht="48" customHeight="1" x14ac:dyDescent="0.3">
      <c r="A11" s="37">
        <v>7</v>
      </c>
      <c r="B11" s="38" t="s">
        <v>34</v>
      </c>
      <c r="C11" s="39">
        <v>3</v>
      </c>
      <c r="D11" s="39">
        <v>4</v>
      </c>
      <c r="E11" s="40">
        <v>2121</v>
      </c>
      <c r="F11" s="41">
        <v>1896</v>
      </c>
      <c r="G11" s="42">
        <v>1852</v>
      </c>
      <c r="H11" s="42">
        <v>269</v>
      </c>
      <c r="I11" s="40">
        <v>433</v>
      </c>
      <c r="J11" s="40">
        <v>28</v>
      </c>
      <c r="K11" s="40">
        <v>716</v>
      </c>
      <c r="L11" s="40">
        <v>719</v>
      </c>
      <c r="M11" s="40">
        <f t="shared" si="0"/>
        <v>158</v>
      </c>
      <c r="N11" s="46">
        <f t="shared" si="5"/>
        <v>0.22837552742616032</v>
      </c>
      <c r="O11" s="46">
        <f t="shared" si="6"/>
        <v>1.4767932489451477E-2</v>
      </c>
      <c r="P11" s="46">
        <f t="shared" si="7"/>
        <v>0.37763713080168776</v>
      </c>
      <c r="Q11" s="47">
        <f t="shared" si="8"/>
        <v>0.37921940928270043</v>
      </c>
    </row>
    <row r="12" spans="1:21" s="7" customFormat="1" ht="48" customHeight="1" x14ac:dyDescent="0.3">
      <c r="A12" s="37">
        <v>8</v>
      </c>
      <c r="B12" s="38" t="s">
        <v>24</v>
      </c>
      <c r="C12" s="39">
        <v>3</v>
      </c>
      <c r="D12" s="39">
        <v>3</v>
      </c>
      <c r="E12" s="40">
        <v>2184</v>
      </c>
      <c r="F12" s="41">
        <v>2020</v>
      </c>
      <c r="G12" s="42">
        <v>1907</v>
      </c>
      <c r="H12" s="42">
        <v>277</v>
      </c>
      <c r="I12" s="40">
        <v>598</v>
      </c>
      <c r="J12" s="40">
        <v>26</v>
      </c>
      <c r="K12" s="40">
        <v>696</v>
      </c>
      <c r="L12" s="40">
        <v>700</v>
      </c>
      <c r="M12" s="40">
        <f t="shared" si="0"/>
        <v>168.33333333333334</v>
      </c>
      <c r="N12" s="43">
        <f t="shared" si="5"/>
        <v>0.29603960396039602</v>
      </c>
      <c r="O12" s="43">
        <f t="shared" si="6"/>
        <v>1.2871287128712871E-2</v>
      </c>
      <c r="P12" s="43">
        <f t="shared" si="7"/>
        <v>0.34455445544554453</v>
      </c>
      <c r="Q12" s="44">
        <f t="shared" si="8"/>
        <v>0.34653465346534651</v>
      </c>
      <c r="U12" s="7" t="s">
        <v>41</v>
      </c>
    </row>
    <row r="13" spans="1:21" s="7" customFormat="1" ht="50.25" customHeight="1" x14ac:dyDescent="0.3">
      <c r="A13" s="37">
        <v>9</v>
      </c>
      <c r="B13" s="38" t="s">
        <v>22</v>
      </c>
      <c r="C13" s="39">
        <v>4</v>
      </c>
      <c r="D13" s="39">
        <v>3</v>
      </c>
      <c r="E13" s="40">
        <v>2267</v>
      </c>
      <c r="F13" s="41">
        <v>2066</v>
      </c>
      <c r="G13" s="42">
        <v>2000</v>
      </c>
      <c r="H13" s="42">
        <v>267</v>
      </c>
      <c r="I13" s="40">
        <v>477</v>
      </c>
      <c r="J13" s="40">
        <v>24</v>
      </c>
      <c r="K13" s="40">
        <v>950</v>
      </c>
      <c r="L13" s="40">
        <v>615</v>
      </c>
      <c r="M13" s="40">
        <f t="shared" ref="M13:M21" si="9">F13/12</f>
        <v>172.16666666666666</v>
      </c>
      <c r="N13" s="46">
        <f t="shared" ref="N13:N20" si="10">I13/F13</f>
        <v>0.2308809293320426</v>
      </c>
      <c r="O13" s="46">
        <f t="shared" ref="O13:O20" si="11">J13/F13</f>
        <v>1.1616650532429816E-2</v>
      </c>
      <c r="P13" s="46">
        <f t="shared" ref="P13:P20" si="12">K13/F13</f>
        <v>0.45982575024201355</v>
      </c>
      <c r="Q13" s="47">
        <f t="shared" ref="Q13:Q20" si="13">L13/F13</f>
        <v>0.29767666989351405</v>
      </c>
    </row>
    <row r="14" spans="1:21" s="7" customFormat="1" ht="48" customHeight="1" x14ac:dyDescent="0.3">
      <c r="A14" s="37">
        <v>10</v>
      </c>
      <c r="B14" s="38" t="s">
        <v>23</v>
      </c>
      <c r="C14" s="39">
        <v>5</v>
      </c>
      <c r="D14" s="39">
        <v>3</v>
      </c>
      <c r="E14" s="40">
        <v>2511</v>
      </c>
      <c r="F14" s="41">
        <v>2121</v>
      </c>
      <c r="G14" s="42">
        <v>2169</v>
      </c>
      <c r="H14" s="42">
        <v>342</v>
      </c>
      <c r="I14" s="40">
        <v>542</v>
      </c>
      <c r="J14" s="40">
        <v>45</v>
      </c>
      <c r="K14" s="40">
        <v>705</v>
      </c>
      <c r="L14" s="40">
        <v>829</v>
      </c>
      <c r="M14" s="40">
        <f t="shared" ref="M14" si="14">F14/12</f>
        <v>176.75</v>
      </c>
      <c r="N14" s="46">
        <f t="shared" ref="N14" si="15">I14/F14</f>
        <v>0.25553983969825556</v>
      </c>
      <c r="O14" s="46">
        <f t="shared" ref="O14" si="16">J14/F14</f>
        <v>2.1216407355021217E-2</v>
      </c>
      <c r="P14" s="46">
        <f t="shared" ref="P14" si="17">K14/F14</f>
        <v>0.33239038189533238</v>
      </c>
      <c r="Q14" s="47">
        <f t="shared" ref="Q14" si="18">L14/F14</f>
        <v>0.39085337105139084</v>
      </c>
    </row>
    <row r="15" spans="1:21" s="7" customFormat="1" ht="48" customHeight="1" x14ac:dyDescent="0.3">
      <c r="A15" s="37">
        <v>11</v>
      </c>
      <c r="B15" s="38" t="s">
        <v>31</v>
      </c>
      <c r="C15" s="39">
        <v>4</v>
      </c>
      <c r="D15" s="39">
        <v>3</v>
      </c>
      <c r="E15" s="40">
        <v>2557</v>
      </c>
      <c r="F15" s="41">
        <v>2344</v>
      </c>
      <c r="G15" s="42">
        <v>2281</v>
      </c>
      <c r="H15" s="42">
        <v>276</v>
      </c>
      <c r="I15" s="40">
        <v>796</v>
      </c>
      <c r="J15" s="40">
        <v>82</v>
      </c>
      <c r="K15" s="40">
        <v>666</v>
      </c>
      <c r="L15" s="40">
        <v>800</v>
      </c>
      <c r="M15" s="40">
        <f t="shared" si="9"/>
        <v>195.33333333333334</v>
      </c>
      <c r="N15" s="46">
        <f t="shared" si="10"/>
        <v>0.33959044368600683</v>
      </c>
      <c r="O15" s="46">
        <f t="shared" si="11"/>
        <v>3.4982935153583618E-2</v>
      </c>
      <c r="P15" s="46">
        <f t="shared" si="12"/>
        <v>0.28412969283276451</v>
      </c>
      <c r="Q15" s="47">
        <f t="shared" si="13"/>
        <v>0.34129692832764508</v>
      </c>
    </row>
    <row r="16" spans="1:21" s="7" customFormat="1" ht="48" customHeight="1" x14ac:dyDescent="0.3">
      <c r="A16" s="48">
        <v>12</v>
      </c>
      <c r="B16" s="49" t="s">
        <v>30</v>
      </c>
      <c r="C16" s="50">
        <v>5</v>
      </c>
      <c r="D16" s="50">
        <v>4</v>
      </c>
      <c r="E16" s="51">
        <v>2957</v>
      </c>
      <c r="F16" s="52">
        <v>2658</v>
      </c>
      <c r="G16" s="53">
        <v>2618</v>
      </c>
      <c r="H16" s="53">
        <v>339</v>
      </c>
      <c r="I16" s="51">
        <v>766</v>
      </c>
      <c r="J16" s="51">
        <v>40</v>
      </c>
      <c r="K16" s="51">
        <v>897</v>
      </c>
      <c r="L16" s="51">
        <v>955</v>
      </c>
      <c r="M16" s="51">
        <f t="shared" ref="M16:M17" si="19">F16/12</f>
        <v>221.5</v>
      </c>
      <c r="N16" s="54">
        <f>I16/F16</f>
        <v>0.28818660647103084</v>
      </c>
      <c r="O16" s="54">
        <f>J16/F16</f>
        <v>1.5048908954100828E-2</v>
      </c>
      <c r="P16" s="54">
        <f>K16/F16</f>
        <v>0.33747178329571104</v>
      </c>
      <c r="Q16" s="55">
        <f>L16/F16</f>
        <v>0.35929270127915724</v>
      </c>
    </row>
    <row r="17" spans="1:17" s="7" customFormat="1" ht="48.75" customHeight="1" x14ac:dyDescent="0.3">
      <c r="A17" s="48">
        <v>13</v>
      </c>
      <c r="B17" s="49" t="s">
        <v>26</v>
      </c>
      <c r="C17" s="50">
        <v>4</v>
      </c>
      <c r="D17" s="50">
        <v>3</v>
      </c>
      <c r="E17" s="51">
        <v>2889</v>
      </c>
      <c r="F17" s="52">
        <v>2826</v>
      </c>
      <c r="G17" s="53">
        <v>2787</v>
      </c>
      <c r="H17" s="53">
        <v>102</v>
      </c>
      <c r="I17" s="51">
        <v>687</v>
      </c>
      <c r="J17" s="51">
        <v>24</v>
      </c>
      <c r="K17" s="51">
        <v>1388</v>
      </c>
      <c r="L17" s="51">
        <v>727</v>
      </c>
      <c r="M17" s="51">
        <f t="shared" si="19"/>
        <v>235.5</v>
      </c>
      <c r="N17" s="54">
        <f t="shared" ref="N17" si="20">I17/F17</f>
        <v>0.24309978768577495</v>
      </c>
      <c r="O17" s="54">
        <f t="shared" ref="O17" si="21">J17/F17</f>
        <v>8.4925690021231421E-3</v>
      </c>
      <c r="P17" s="54">
        <f t="shared" ref="P17" si="22">K17/F17</f>
        <v>0.49115357395612175</v>
      </c>
      <c r="Q17" s="55">
        <f t="shared" ref="Q17" si="23">L17/F17</f>
        <v>0.25725406935598016</v>
      </c>
    </row>
    <row r="18" spans="1:17" s="7" customFormat="1" ht="48" customHeight="1" x14ac:dyDescent="0.3">
      <c r="A18" s="48">
        <v>14</v>
      </c>
      <c r="B18" s="49" t="s">
        <v>25</v>
      </c>
      <c r="C18" s="50">
        <v>4</v>
      </c>
      <c r="D18" s="50">
        <v>4</v>
      </c>
      <c r="E18" s="51">
        <v>3304</v>
      </c>
      <c r="F18" s="52">
        <v>3019</v>
      </c>
      <c r="G18" s="53">
        <v>2888</v>
      </c>
      <c r="H18" s="53">
        <v>416</v>
      </c>
      <c r="I18" s="51">
        <v>967</v>
      </c>
      <c r="J18" s="51">
        <v>33</v>
      </c>
      <c r="K18" s="51">
        <v>847</v>
      </c>
      <c r="L18" s="51">
        <v>1172</v>
      </c>
      <c r="M18" s="51">
        <f t="shared" si="9"/>
        <v>251.58333333333334</v>
      </c>
      <c r="N18" s="54">
        <f t="shared" si="10"/>
        <v>0.32030473666777076</v>
      </c>
      <c r="O18" s="54">
        <f t="shared" si="11"/>
        <v>1.093077177873468E-2</v>
      </c>
      <c r="P18" s="54">
        <f t="shared" si="12"/>
        <v>0.28055647565419012</v>
      </c>
      <c r="Q18" s="55">
        <f t="shared" si="13"/>
        <v>0.38820801589930443</v>
      </c>
    </row>
    <row r="19" spans="1:17" s="7" customFormat="1" ht="48" customHeight="1" x14ac:dyDescent="0.3">
      <c r="A19" s="48">
        <v>15</v>
      </c>
      <c r="B19" s="49" t="s">
        <v>35</v>
      </c>
      <c r="C19" s="50">
        <v>6</v>
      </c>
      <c r="D19" s="50">
        <v>3</v>
      </c>
      <c r="E19" s="51">
        <v>4372</v>
      </c>
      <c r="F19" s="52">
        <v>3911</v>
      </c>
      <c r="G19" s="53">
        <v>3724</v>
      </c>
      <c r="H19" s="53">
        <v>648</v>
      </c>
      <c r="I19" s="51">
        <v>1340</v>
      </c>
      <c r="J19" s="51">
        <v>72</v>
      </c>
      <c r="K19" s="51">
        <v>1570</v>
      </c>
      <c r="L19" s="51">
        <v>929</v>
      </c>
      <c r="M19" s="51">
        <f t="shared" ref="M19" si="24">F19/12</f>
        <v>325.91666666666669</v>
      </c>
      <c r="N19" s="54">
        <f>I19/F19</f>
        <v>0.34262336998210174</v>
      </c>
      <c r="O19" s="54">
        <f>J19/F19</f>
        <v>1.8409613909486065E-2</v>
      </c>
      <c r="P19" s="54">
        <f>K19/F19</f>
        <v>0.40143185885962668</v>
      </c>
      <c r="Q19" s="55">
        <f>L19/F19</f>
        <v>0.23753515724878549</v>
      </c>
    </row>
    <row r="20" spans="1:17" s="7" customFormat="1" ht="48" customHeight="1" x14ac:dyDescent="0.3">
      <c r="A20" s="48">
        <v>16</v>
      </c>
      <c r="B20" s="49" t="s">
        <v>32</v>
      </c>
      <c r="C20" s="50">
        <v>5</v>
      </c>
      <c r="D20" s="50">
        <v>6</v>
      </c>
      <c r="E20" s="51">
        <v>4618</v>
      </c>
      <c r="F20" s="52">
        <v>4279</v>
      </c>
      <c r="G20" s="53">
        <v>4300</v>
      </c>
      <c r="H20" s="53">
        <v>318</v>
      </c>
      <c r="I20" s="51">
        <v>1200</v>
      </c>
      <c r="J20" s="51">
        <v>84</v>
      </c>
      <c r="K20" s="51">
        <v>1545</v>
      </c>
      <c r="L20" s="51">
        <v>1450</v>
      </c>
      <c r="M20" s="51">
        <f t="shared" si="9"/>
        <v>356.58333333333331</v>
      </c>
      <c r="N20" s="54">
        <f t="shared" si="10"/>
        <v>0.28043935498948352</v>
      </c>
      <c r="O20" s="54">
        <f t="shared" si="11"/>
        <v>1.9630754849263847E-2</v>
      </c>
      <c r="P20" s="54">
        <f t="shared" si="12"/>
        <v>0.36106566954896002</v>
      </c>
      <c r="Q20" s="55">
        <f t="shared" si="13"/>
        <v>0.3388642206122926</v>
      </c>
    </row>
    <row r="21" spans="1:17" s="8" customFormat="1" ht="48" customHeight="1" x14ac:dyDescent="0.3">
      <c r="A21" s="56">
        <v>17</v>
      </c>
      <c r="B21" s="57" t="s">
        <v>37</v>
      </c>
      <c r="C21" s="58">
        <v>28</v>
      </c>
      <c r="D21" s="58">
        <v>24</v>
      </c>
      <c r="E21" s="59">
        <v>30930</v>
      </c>
      <c r="F21" s="60">
        <v>28059</v>
      </c>
      <c r="G21" s="61">
        <v>27057</v>
      </c>
      <c r="H21" s="61">
        <v>3873</v>
      </c>
      <c r="I21" s="59">
        <v>9221</v>
      </c>
      <c r="J21" s="59">
        <v>477</v>
      </c>
      <c r="K21" s="59">
        <v>9843</v>
      </c>
      <c r="L21" s="59">
        <v>8518</v>
      </c>
      <c r="M21" s="59">
        <f t="shared" si="9"/>
        <v>2338.25</v>
      </c>
      <c r="N21" s="62">
        <f>I21/F21</f>
        <v>0.32862896040486117</v>
      </c>
      <c r="O21" s="62">
        <f>J21/F21</f>
        <v>1.6999893082433444E-2</v>
      </c>
      <c r="P21" s="62">
        <f>K21/F21</f>
        <v>0.35079653587084358</v>
      </c>
      <c r="Q21" s="63">
        <f>L21/F21</f>
        <v>0.30357461064186181</v>
      </c>
    </row>
    <row r="23" spans="1:17" x14ac:dyDescent="0.3">
      <c r="B23" s="6" t="s">
        <v>40</v>
      </c>
    </row>
  </sheetData>
  <mergeCells count="7">
    <mergeCell ref="A2:A3"/>
    <mergeCell ref="E2:F2"/>
    <mergeCell ref="G2:G3"/>
    <mergeCell ref="N2:Q2"/>
    <mergeCell ref="B2:B3"/>
    <mergeCell ref="C2:D2"/>
    <mergeCell ref="I3:L3"/>
  </mergeCells>
  <pageMargins left="0.7" right="0.7" top="0.75" bottom="0.75" header="0.3" footer="0.3"/>
  <pageSetup paperSize="9" scale="98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Статистика</vt:lpstr>
      <vt:lpstr>Лист4</vt:lpstr>
      <vt:lpstr>Суди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Кудрицька Тетяна Юріївна</dc:creator>
  <cp:lastModifiedBy>Diana</cp:lastModifiedBy>
  <cp:lastPrinted>2022-07-11T11:15:27Z</cp:lastPrinted>
  <dcterms:created xsi:type="dcterms:W3CDTF">2017-10-27T15:50:09Z</dcterms:created>
  <dcterms:modified xsi:type="dcterms:W3CDTF">2025-01-27T08:50:06Z</dcterms:modified>
</cp:coreProperties>
</file>