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0.12.3\обмінник\Діана Мудрова\На вебсайт - Статистичні звіти\I півріччя 2026\"/>
    </mc:Choice>
  </mc:AlternateContent>
  <bookViews>
    <workbookView xWindow="0" yWindow="-12" windowWidth="19440" windowHeight="7776"/>
  </bookViews>
  <sheets>
    <sheet name="Статистика" sheetId="1" r:id="rId1"/>
    <sheet name="Лист4" sheetId="5" state="hidden" r:id="rId2"/>
  </sheets>
  <externalReferences>
    <externalReference r:id="rId3"/>
  </externalReferences>
  <definedNames>
    <definedName name="Суди">Статистика!$B$13:$B$19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AA18" i="1"/>
  <c r="Z18" i="1"/>
  <c r="W18" i="1"/>
  <c r="T18" i="1"/>
  <c r="Q18" i="1"/>
  <c r="N18" i="1"/>
  <c r="K18" i="1"/>
  <c r="J18" i="1"/>
  <c r="AB17" i="1"/>
  <c r="AA17" i="1"/>
  <c r="Z17" i="1"/>
  <c r="W17" i="1"/>
  <c r="T17" i="1"/>
  <c r="Q17" i="1"/>
  <c r="N17" i="1"/>
  <c r="K17" i="1"/>
  <c r="J17" i="1"/>
  <c r="AB16" i="1"/>
  <c r="AA16" i="1"/>
  <c r="Z16" i="1"/>
  <c r="W16" i="1"/>
  <c r="T16" i="1"/>
  <c r="Q16" i="1"/>
  <c r="N16" i="1"/>
  <c r="K16" i="1"/>
  <c r="J16" i="1"/>
  <c r="AB15" i="1"/>
  <c r="AA15" i="1"/>
  <c r="Z15" i="1"/>
  <c r="W15" i="1"/>
  <c r="T15" i="1"/>
  <c r="Q15" i="1"/>
  <c r="N15" i="1"/>
  <c r="K15" i="1"/>
  <c r="J15" i="1"/>
  <c r="AB14" i="1"/>
  <c r="AA14" i="1"/>
  <c r="Z14" i="1"/>
  <c r="W14" i="1"/>
  <c r="T14" i="1"/>
  <c r="Q14" i="1"/>
  <c r="N14" i="1"/>
  <c r="K14" i="1"/>
  <c r="J14" i="1"/>
  <c r="AB12" i="1"/>
  <c r="AA12" i="1"/>
  <c r="Z12" i="1"/>
  <c r="W12" i="1"/>
  <c r="T12" i="1"/>
  <c r="Q12" i="1"/>
  <c r="N12" i="1"/>
  <c r="K12" i="1"/>
  <c r="J12" i="1"/>
  <c r="AB10" i="1"/>
  <c r="AA10" i="1"/>
  <c r="Z10" i="1"/>
  <c r="W10" i="1"/>
  <c r="T10" i="1"/>
  <c r="Q10" i="1"/>
  <c r="N10" i="1"/>
  <c r="K10" i="1"/>
  <c r="J10" i="1"/>
  <c r="AB11" i="1"/>
  <c r="AA11" i="1"/>
  <c r="Z11" i="1"/>
  <c r="W11" i="1"/>
  <c r="T11" i="1"/>
  <c r="Q11" i="1"/>
  <c r="N11" i="1"/>
  <c r="K11" i="1"/>
  <c r="J11" i="1"/>
  <c r="AB8" i="1"/>
  <c r="AA8" i="1"/>
  <c r="Z8" i="1"/>
  <c r="W8" i="1"/>
  <c r="T8" i="1"/>
  <c r="Q8" i="1"/>
  <c r="N8" i="1"/>
  <c r="K8" i="1"/>
  <c r="J8" i="1"/>
  <c r="AB9" i="1"/>
  <c r="AA9" i="1"/>
  <c r="Z9" i="1"/>
  <c r="W9" i="1"/>
  <c r="T9" i="1"/>
  <c r="Q9" i="1"/>
  <c r="N9" i="1"/>
  <c r="K9" i="1"/>
  <c r="J9" i="1"/>
  <c r="AB7" i="1"/>
  <c r="AA7" i="1"/>
  <c r="Z7" i="1"/>
  <c r="W7" i="1"/>
  <c r="T7" i="1"/>
  <c r="Q7" i="1"/>
  <c r="N7" i="1"/>
  <c r="K7" i="1"/>
  <c r="J7" i="1"/>
  <c r="F13" i="1"/>
  <c r="J13" i="1" s="1"/>
  <c r="K13" i="1"/>
  <c r="N13" i="1"/>
  <c r="Q13" i="1"/>
  <c r="T13" i="1"/>
  <c r="W13" i="1"/>
  <c r="Z13" i="1"/>
  <c r="AA13" i="1"/>
  <c r="AB13" i="1"/>
  <c r="AB6" i="1"/>
  <c r="AA6" i="1"/>
  <c r="Z6" i="1"/>
  <c r="W6" i="1"/>
  <c r="T6" i="1"/>
  <c r="Q6" i="1"/>
  <c r="N6" i="1"/>
  <c r="K6" i="1"/>
  <c r="J6" i="1"/>
  <c r="AB5" i="1"/>
  <c r="AA5" i="1"/>
  <c r="Z5" i="1"/>
  <c r="W5" i="1"/>
  <c r="T5" i="1"/>
  <c r="Q5" i="1"/>
  <c r="N5" i="1"/>
  <c r="K5" i="1"/>
  <c r="J5" i="1"/>
  <c r="J4" i="1" l="1"/>
  <c r="K4" i="1"/>
  <c r="K19" i="1"/>
  <c r="K20" i="1"/>
  <c r="K21" i="1"/>
  <c r="Z19" i="1"/>
  <c r="Z20" i="1"/>
  <c r="Z21" i="1"/>
  <c r="Z4" i="1"/>
  <c r="W19" i="1"/>
  <c r="W20" i="1"/>
  <c r="W21" i="1"/>
  <c r="W4" i="1"/>
  <c r="T19" i="1"/>
  <c r="T20" i="1"/>
  <c r="T21" i="1"/>
  <c r="T4" i="1"/>
  <c r="Q19" i="1"/>
  <c r="Q20" i="1"/>
  <c r="Q21" i="1"/>
  <c r="Q4" i="1"/>
  <c r="N19" i="1"/>
  <c r="N20" i="1"/>
  <c r="N21" i="1"/>
  <c r="N4" i="1"/>
  <c r="F20" i="1"/>
  <c r="J20" i="1" s="1"/>
  <c r="AA19" i="1"/>
  <c r="AA20" i="1"/>
  <c r="AA21" i="1"/>
  <c r="AA4" i="1"/>
  <c r="F19" i="1"/>
  <c r="J19" i="1" s="1"/>
  <c r="F21" i="1"/>
  <c r="J21" i="1" s="1"/>
  <c r="AB19" i="1" l="1"/>
  <c r="AB20" i="1"/>
  <c r="AB21" i="1"/>
  <c r="AB4" i="1" l="1"/>
</calcChain>
</file>

<file path=xl/sharedStrings.xml><?xml version="1.0" encoding="utf-8"?>
<sst xmlns="http://schemas.openxmlformats.org/spreadsheetml/2006/main" count="67" uniqueCount="57">
  <si>
    <t>Всього</t>
  </si>
  <si>
    <t>№</t>
  </si>
  <si>
    <t>Суд</t>
  </si>
  <si>
    <t>усього</t>
  </si>
  <si>
    <t xml:space="preserve">Бережанський районний суд </t>
  </si>
  <si>
    <t xml:space="preserve">Борщівський районний суд </t>
  </si>
  <si>
    <t xml:space="preserve">Гусятинський районний суд </t>
  </si>
  <si>
    <t xml:space="preserve">Заліщицький районний суд </t>
  </si>
  <si>
    <t xml:space="preserve">Збаразький районний суд </t>
  </si>
  <si>
    <t xml:space="preserve">Зборівський районний суд </t>
  </si>
  <si>
    <t xml:space="preserve">Козівський районний суд </t>
  </si>
  <si>
    <t xml:space="preserve">Монастириський районний суд </t>
  </si>
  <si>
    <t xml:space="preserve">Підгаєцький районний суд </t>
  </si>
  <si>
    <t xml:space="preserve">Теребовлянський районний суд </t>
  </si>
  <si>
    <t>Бучацький районний суд</t>
  </si>
  <si>
    <t xml:space="preserve">Кременецький районний суд </t>
  </si>
  <si>
    <t xml:space="preserve">Лановецький районний суд </t>
  </si>
  <si>
    <t xml:space="preserve">Підволочиський районний суд </t>
  </si>
  <si>
    <t xml:space="preserve">Чортківський районний суд </t>
  </si>
  <si>
    <t xml:space="preserve">Шумський районний суд </t>
  </si>
  <si>
    <t>% збільшення/зменшення</t>
  </si>
  <si>
    <t>Перебувало у провадженні</t>
  </si>
  <si>
    <t>Надходження</t>
  </si>
  <si>
    <t>Надійшло  справ і матеріалів</t>
  </si>
  <si>
    <t>Надійшло</t>
  </si>
  <si>
    <t xml:space="preserve">Тернопільський міськрайонний суд </t>
  </si>
  <si>
    <t>здійснювали правосуддя у І пів. 2025</t>
  </si>
  <si>
    <t>Перебувало в провадженні  справ і матеріалів І півріччя 2025</t>
  </si>
  <si>
    <t>Розглянуто справ і матеріалів І пів.2025</t>
  </si>
  <si>
    <t>Кримінальні І пів.2025</t>
  </si>
  <si>
    <t>Адміністративні І пів.2025</t>
  </si>
  <si>
    <t>Цивільні І пів.2025</t>
  </si>
  <si>
    <t>Адмін.правопорушення І пів.2025</t>
  </si>
  <si>
    <t>Середньо-місячне надходження всіх справ (в місяць) І пів.2025</t>
  </si>
  <si>
    <t xml:space="preserve">Завідувач сектору організаційного забезпечення діяльності судів та судової статистики               </t>
  </si>
  <si>
    <t>Діана МУДРОВА</t>
  </si>
  <si>
    <t>Узагальнена інформація щодо надходження та розгляду справ місцевими загальними судами Тернопільської області за I півріччя 2026 року в порівнянні з I півріччям 2025 року</t>
  </si>
  <si>
    <t>Перебувало в провадженні справ і матеріалів I півріччя 2026</t>
  </si>
  <si>
    <t>здійснювали правосуддя у I пів. 2026</t>
  </si>
  <si>
    <t>Розглянуто справ і матеріалів І пів.2026</t>
  </si>
  <si>
    <t>Кримінальні І пів.2026</t>
  </si>
  <si>
    <t>Адміністративні І пів.2026</t>
  </si>
  <si>
    <t>Цивільні І пів.2026</t>
  </si>
  <si>
    <t>Адмін.правопорушення І пів.2026</t>
  </si>
  <si>
    <t>Середньо-місячне надходження всіх справ (в місяць) І пів.2026</t>
  </si>
  <si>
    <t xml:space="preserve">Кількісний склад суддів суду </t>
  </si>
  <si>
    <t>визначена рішенням ВРП (станом на 30.06.2026)</t>
  </si>
  <si>
    <t>звіт 1-ЄЗ за I півріччя 2026 року</t>
  </si>
  <si>
    <t xml:space="preserve">   </t>
  </si>
  <si>
    <t>1438</t>
  </si>
  <si>
    <t>1566</t>
  </si>
  <si>
    <t>1381</t>
  </si>
  <si>
    <t>2207</t>
  </si>
  <si>
    <t>1834</t>
  </si>
  <si>
    <t>2694</t>
  </si>
  <si>
    <t>3057</t>
  </si>
  <si>
    <t>19786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</si>
</sst>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&quot;₴&quot;_-;\-* #,##0.00&quot;₴&quot;_-;_-* &quot;-&quot;??&quot;₴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4" borderId="0" xfId="0" applyFont="1" applyFill="1"/>
    <xf numFmtId="0" fontId="2" fillId="0" borderId="0" xfId="0" applyFont="1"/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4" borderId="0" xfId="0" applyFont="1" applyFill="1"/>
    <xf numFmtId="0" fontId="3" fillId="0" borderId="0" xfId="0" applyFont="1"/>
    <xf numFmtId="0" fontId="3" fillId="3" borderId="2" xfId="0" applyNumberFormat="1" applyFont="1" applyFill="1" applyBorder="1" applyAlignment="1" applyProtection="1">
      <alignment horizontal="center" vertical="top" wrapText="1"/>
    </xf>
    <xf numFmtId="0" fontId="2" fillId="3" borderId="2" xfId="0" applyNumberFormat="1" applyFont="1" applyFill="1" applyBorder="1" applyAlignment="1" applyProtection="1">
      <alignment horizontal="center" vertical="top" wrapText="1"/>
    </xf>
    <xf numFmtId="0" fontId="2" fillId="3" borderId="5" xfId="0" applyNumberFormat="1" applyFont="1" applyFill="1" applyBorder="1" applyAlignment="1" applyProtection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5" borderId="2" xfId="0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left" vertical="top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  <protection locked="0"/>
    </xf>
    <xf numFmtId="0" fontId="3" fillId="5" borderId="2" xfId="3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4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3" fontId="2" fillId="6" borderId="2" xfId="0" applyNumberFormat="1" applyFont="1" applyFill="1" applyBorder="1" applyAlignment="1" applyProtection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center"/>
    </xf>
    <xf numFmtId="1" fontId="2" fillId="7" borderId="2" xfId="2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 applyProtection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top"/>
    </xf>
    <xf numFmtId="0" fontId="2" fillId="8" borderId="2" xfId="0" applyNumberFormat="1" applyFont="1" applyFill="1" applyBorder="1" applyAlignment="1" applyProtection="1">
      <alignment horizontal="left" vertical="top" wrapText="1"/>
    </xf>
    <xf numFmtId="0" fontId="3" fillId="8" borderId="2" xfId="0" applyNumberFormat="1" applyFont="1" applyFill="1" applyBorder="1" applyAlignment="1" applyProtection="1">
      <alignment horizontal="center" vertical="center" wrapText="1"/>
    </xf>
    <xf numFmtId="0" fontId="3" fillId="8" borderId="2" xfId="1" applyFont="1" applyFill="1" applyBorder="1" applyAlignment="1" applyProtection="1">
      <alignment horizontal="center" vertical="center" wrapText="1"/>
      <protection locked="0"/>
    </xf>
    <xf numFmtId="0" fontId="3" fillId="8" borderId="2" xfId="3" applyNumberFormat="1" applyFont="1" applyFill="1" applyBorder="1" applyAlignment="1">
      <alignment horizontal="center" vertical="center"/>
    </xf>
    <xf numFmtId="3" fontId="2" fillId="8" borderId="2" xfId="0" applyNumberFormat="1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 applyProtection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top"/>
    </xf>
    <xf numFmtId="0" fontId="2" fillId="6" borderId="2" xfId="0" applyNumberFormat="1" applyFont="1" applyFill="1" applyBorder="1" applyAlignment="1" applyProtection="1">
      <alignment horizontal="left" vertical="top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2" xfId="1" applyFont="1" applyFill="1" applyBorder="1" applyAlignment="1" applyProtection="1">
      <alignment horizontal="center" vertical="center" wrapText="1"/>
      <protection locked="0"/>
    </xf>
    <xf numFmtId="0" fontId="3" fillId="6" borderId="2" xfId="3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6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1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ЗС"/>
    </sheetNames>
    <sheetDataSet>
      <sheetData sheetId="0">
        <row r="12">
          <cell r="J12">
            <v>1485</v>
          </cell>
        </row>
        <row r="19">
          <cell r="J19">
            <v>655</v>
          </cell>
        </row>
        <row r="22">
          <cell r="J22">
            <v>520</v>
          </cell>
        </row>
        <row r="24">
          <cell r="J24">
            <v>433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1"/>
  <sheetViews>
    <sheetView tabSelected="1" zoomScale="50" zoomScaleNormal="50" workbookViewId="0">
      <selection activeCell="AH9" sqref="AH9"/>
    </sheetView>
  </sheetViews>
  <sheetFormatPr defaultColWidth="6.44140625" defaultRowHeight="18" x14ac:dyDescent="0.35"/>
  <cols>
    <col min="1" max="1" width="4.6640625" style="20" customWidth="1"/>
    <col min="2" max="2" width="63.77734375" style="2" customWidth="1"/>
    <col min="3" max="3" width="15.77734375" style="20" customWidth="1"/>
    <col min="4" max="5" width="13.88671875" style="20" customWidth="1"/>
    <col min="6" max="6" width="13.44140625" style="20" customWidth="1"/>
    <col min="7" max="7" width="15.5546875" style="5" customWidth="1"/>
    <col min="8" max="8" width="14.88671875" style="20" customWidth="1"/>
    <col min="9" max="9" width="15.5546875" style="20" customWidth="1"/>
    <col min="10" max="10" width="16" style="20" customWidth="1"/>
    <col min="11" max="11" width="15.44140625" style="20" customWidth="1"/>
    <col min="12" max="13" width="16.33203125" style="20" customWidth="1"/>
    <col min="14" max="14" width="18" style="20" customWidth="1"/>
    <col min="15" max="15" width="15.33203125" style="20" customWidth="1"/>
    <col min="16" max="16" width="15.44140625" style="20" customWidth="1"/>
    <col min="17" max="17" width="17.88671875" style="20" customWidth="1"/>
    <col min="18" max="18" width="15.33203125" style="20" customWidth="1"/>
    <col min="19" max="19" width="15.109375" style="20" customWidth="1"/>
    <col min="20" max="20" width="18" style="20" customWidth="1"/>
    <col min="21" max="21" width="15.33203125" style="20" customWidth="1"/>
    <col min="22" max="22" width="13.5546875" style="20" customWidth="1"/>
    <col min="23" max="23" width="17.88671875" style="20" customWidth="1"/>
    <col min="24" max="24" width="15.44140625" style="20" customWidth="1"/>
    <col min="25" max="25" width="15.5546875" style="20" customWidth="1"/>
    <col min="26" max="26" width="17.88671875" style="20" customWidth="1"/>
    <col min="27" max="27" width="15.6640625" style="20" customWidth="1"/>
    <col min="28" max="28" width="15.88671875" style="20" customWidth="1"/>
    <col min="29" max="103" width="6.44140625" style="10"/>
    <col min="104" max="16384" width="6.44140625" style="11"/>
  </cols>
  <sheetData>
    <row r="1" spans="1:103" s="7" customFormat="1" ht="17.399999999999999" x14ac:dyDescent="0.3">
      <c r="A1" s="3" t="s">
        <v>36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5"/>
      <c r="U1" s="5"/>
      <c r="V1" s="5"/>
      <c r="W1" s="5"/>
      <c r="X1" s="5"/>
      <c r="Y1" s="5"/>
      <c r="Z1" s="5"/>
      <c r="AA1" s="5"/>
      <c r="AB1" s="5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</row>
    <row r="2" spans="1:103" ht="162" customHeight="1" x14ac:dyDescent="0.35">
      <c r="A2" s="32" t="s">
        <v>1</v>
      </c>
      <c r="B2" s="30" t="s">
        <v>2</v>
      </c>
      <c r="C2" s="33" t="s">
        <v>45</v>
      </c>
      <c r="D2" s="34"/>
      <c r="E2" s="34"/>
      <c r="F2" s="31" t="s">
        <v>37</v>
      </c>
      <c r="G2" s="31"/>
      <c r="H2" s="31" t="s">
        <v>27</v>
      </c>
      <c r="I2" s="31"/>
      <c r="J2" s="39" t="s">
        <v>20</v>
      </c>
      <c r="K2" s="40"/>
      <c r="L2" s="31" t="s">
        <v>39</v>
      </c>
      <c r="M2" s="31" t="s">
        <v>28</v>
      </c>
      <c r="N2" s="36" t="s">
        <v>20</v>
      </c>
      <c r="O2" s="8" t="s">
        <v>40</v>
      </c>
      <c r="P2" s="8" t="s">
        <v>29</v>
      </c>
      <c r="Q2" s="36" t="s">
        <v>20</v>
      </c>
      <c r="R2" s="9" t="s">
        <v>41</v>
      </c>
      <c r="S2" s="9" t="s">
        <v>30</v>
      </c>
      <c r="T2" s="36" t="s">
        <v>20</v>
      </c>
      <c r="U2" s="8" t="s">
        <v>42</v>
      </c>
      <c r="V2" s="8" t="s">
        <v>31</v>
      </c>
      <c r="W2" s="36" t="s">
        <v>20</v>
      </c>
      <c r="X2" s="8" t="s">
        <v>43</v>
      </c>
      <c r="Y2" s="8" t="s">
        <v>32</v>
      </c>
      <c r="Z2" s="36" t="s">
        <v>20</v>
      </c>
      <c r="AA2" s="36" t="s">
        <v>44</v>
      </c>
      <c r="AB2" s="36" t="s">
        <v>33</v>
      </c>
    </row>
    <row r="3" spans="1:103" ht="113.4" customHeight="1" x14ac:dyDescent="0.35">
      <c r="A3" s="32"/>
      <c r="B3" s="30"/>
      <c r="C3" s="12" t="s">
        <v>46</v>
      </c>
      <c r="D3" s="12" t="s">
        <v>38</v>
      </c>
      <c r="E3" s="12" t="s">
        <v>26</v>
      </c>
      <c r="F3" s="13" t="s">
        <v>3</v>
      </c>
      <c r="G3" s="13" t="s">
        <v>24</v>
      </c>
      <c r="H3" s="13" t="s">
        <v>3</v>
      </c>
      <c r="I3" s="13" t="s">
        <v>24</v>
      </c>
      <c r="J3" s="8" t="s">
        <v>21</v>
      </c>
      <c r="K3" s="14" t="s">
        <v>22</v>
      </c>
      <c r="L3" s="31"/>
      <c r="M3" s="31"/>
      <c r="N3" s="37"/>
      <c r="O3" s="38" t="s">
        <v>23</v>
      </c>
      <c r="P3" s="38"/>
      <c r="Q3" s="37"/>
      <c r="R3" s="38" t="s">
        <v>23</v>
      </c>
      <c r="S3" s="38"/>
      <c r="T3" s="37"/>
      <c r="U3" s="38" t="s">
        <v>23</v>
      </c>
      <c r="V3" s="38"/>
      <c r="W3" s="37"/>
      <c r="X3" s="38" t="s">
        <v>23</v>
      </c>
      <c r="Y3" s="38"/>
      <c r="Z3" s="37"/>
      <c r="AA3" s="37"/>
      <c r="AB3" s="37"/>
    </row>
    <row r="4" spans="1:103" s="16" customFormat="1" ht="30" customHeight="1" x14ac:dyDescent="0.3">
      <c r="A4" s="43"/>
      <c r="B4" s="44" t="s">
        <v>0</v>
      </c>
      <c r="C4" s="45">
        <v>92</v>
      </c>
      <c r="D4" s="45">
        <v>76</v>
      </c>
      <c r="E4" s="46">
        <v>76</v>
      </c>
      <c r="F4" s="47">
        <v>43490</v>
      </c>
      <c r="G4" s="48">
        <v>33379</v>
      </c>
      <c r="H4" s="47">
        <v>37105</v>
      </c>
      <c r="I4" s="47">
        <v>29118</v>
      </c>
      <c r="J4" s="49">
        <f>(F4/H4*100)-100</f>
        <v>17.207923460450075</v>
      </c>
      <c r="K4" s="49">
        <f>(G4/I4*100)-100</f>
        <v>14.633559997252547</v>
      </c>
      <c r="L4" s="47">
        <v>32112</v>
      </c>
      <c r="M4" s="47">
        <v>28043</v>
      </c>
      <c r="N4" s="49">
        <f>(L4/M4*100)-100</f>
        <v>14.509859858075089</v>
      </c>
      <c r="O4" s="47">
        <v>9844</v>
      </c>
      <c r="P4" s="47">
        <v>8818</v>
      </c>
      <c r="Q4" s="49">
        <f>(O4/P4*100)-100</f>
        <v>11.635291449308241</v>
      </c>
      <c r="R4" s="47">
        <v>729</v>
      </c>
      <c r="S4" s="47">
        <v>1058</v>
      </c>
      <c r="T4" s="49">
        <f>(R4/S4*100)-100</f>
        <v>-31.096408317580341</v>
      </c>
      <c r="U4" s="47">
        <v>15869</v>
      </c>
      <c r="V4" s="47">
        <v>11230</v>
      </c>
      <c r="W4" s="49">
        <f>(U4/V4*100)-100</f>
        <v>41.308993766696346</v>
      </c>
      <c r="X4" s="47">
        <v>6937</v>
      </c>
      <c r="Y4" s="47">
        <v>8012</v>
      </c>
      <c r="Z4" s="49">
        <f>(X4/Y4*100)-100</f>
        <v>-13.417373939091362</v>
      </c>
      <c r="AA4" s="47">
        <f>G4/6</f>
        <v>5563.166666666667</v>
      </c>
      <c r="AB4" s="48">
        <f>I4/6</f>
        <v>4853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</row>
    <row r="5" spans="1:103" s="18" customFormat="1" ht="48" customHeight="1" x14ac:dyDescent="0.35">
      <c r="A5" s="50">
        <v>1</v>
      </c>
      <c r="B5" s="51" t="s">
        <v>25</v>
      </c>
      <c r="C5" s="52">
        <v>32</v>
      </c>
      <c r="D5" s="53">
        <v>24</v>
      </c>
      <c r="E5" s="53">
        <v>23</v>
      </c>
      <c r="F5" s="54" t="s">
        <v>56</v>
      </c>
      <c r="G5" s="55">
        <v>15022</v>
      </c>
      <c r="H5" s="56">
        <v>16899</v>
      </c>
      <c r="I5" s="57">
        <v>13126</v>
      </c>
      <c r="J5" s="66">
        <f t="shared" ref="J5:J12" si="0">(F5/H5*100)-100</f>
        <v>17.083851115450614</v>
      </c>
      <c r="K5" s="58">
        <f t="shared" ref="K5:K12" si="1">(G5/I5*100)-100</f>
        <v>14.444613743714768</v>
      </c>
      <c r="L5" s="57">
        <v>14556</v>
      </c>
      <c r="M5" s="57">
        <v>12552</v>
      </c>
      <c r="N5" s="66">
        <f t="shared" ref="N5:N12" si="2">(L5/M5*100)-100</f>
        <v>15.965583173996166</v>
      </c>
      <c r="O5" s="57">
        <v>5282</v>
      </c>
      <c r="P5" s="57">
        <v>4439</v>
      </c>
      <c r="Q5" s="66">
        <f t="shared" ref="Q5:Q12" si="3">(O5/P5*100)-100</f>
        <v>18.99076368551475</v>
      </c>
      <c r="R5" s="57">
        <v>360</v>
      </c>
      <c r="S5" s="57">
        <v>486</v>
      </c>
      <c r="T5" s="66">
        <f t="shared" ref="T5:T12" si="4">(R5/S5*100)-100</f>
        <v>-25.925925925925924</v>
      </c>
      <c r="U5" s="57">
        <v>6365</v>
      </c>
      <c r="V5" s="57">
        <v>4652</v>
      </c>
      <c r="W5" s="66">
        <f t="shared" ref="W5:W12" si="5">(U5/V5*100)-100</f>
        <v>36.822871883061055</v>
      </c>
      <c r="X5" s="57">
        <v>3015</v>
      </c>
      <c r="Y5" s="57">
        <v>3549</v>
      </c>
      <c r="Z5" s="66">
        <f t="shared" ref="Z5:Z12" si="6">(X5/Y5*100)-100</f>
        <v>-15.046491969568905</v>
      </c>
      <c r="AA5" s="57">
        <f t="shared" ref="AA5:AA12" si="7">G5/6</f>
        <v>2503.6666666666665</v>
      </c>
      <c r="AB5" s="69">
        <f t="shared" ref="AB5:AB12" si="8">I5/6</f>
        <v>2187.6666666666665</v>
      </c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</row>
    <row r="6" spans="1:103" s="18" customFormat="1" ht="48" customHeight="1" x14ac:dyDescent="0.35">
      <c r="A6" s="50">
        <v>2</v>
      </c>
      <c r="B6" s="51" t="s">
        <v>18</v>
      </c>
      <c r="C6" s="52">
        <v>6</v>
      </c>
      <c r="D6" s="53">
        <v>3</v>
      </c>
      <c r="E6" s="53">
        <v>3</v>
      </c>
      <c r="F6" s="54" t="s">
        <v>55</v>
      </c>
      <c r="G6" s="55">
        <v>2414</v>
      </c>
      <c r="H6" s="56">
        <v>2501</v>
      </c>
      <c r="I6" s="57">
        <v>1858</v>
      </c>
      <c r="J6" s="66">
        <f t="shared" si="0"/>
        <v>22.231107556977207</v>
      </c>
      <c r="K6" s="58">
        <f t="shared" si="1"/>
        <v>29.924650161463944</v>
      </c>
      <c r="L6" s="57">
        <v>2221</v>
      </c>
      <c r="M6" s="57">
        <v>1834</v>
      </c>
      <c r="N6" s="66">
        <f t="shared" si="2"/>
        <v>21.101417666303163</v>
      </c>
      <c r="O6" s="57">
        <v>660</v>
      </c>
      <c r="P6" s="57">
        <v>626</v>
      </c>
      <c r="Q6" s="66">
        <f t="shared" si="3"/>
        <v>5.4313099041533519</v>
      </c>
      <c r="R6" s="57">
        <v>76</v>
      </c>
      <c r="S6" s="57">
        <v>90</v>
      </c>
      <c r="T6" s="66">
        <f t="shared" si="4"/>
        <v>-15.555555555555557</v>
      </c>
      <c r="U6" s="57">
        <v>1113</v>
      </c>
      <c r="V6" s="57">
        <v>804</v>
      </c>
      <c r="W6" s="66">
        <f t="shared" si="5"/>
        <v>38.432835820895519</v>
      </c>
      <c r="X6" s="57">
        <v>565</v>
      </c>
      <c r="Y6" s="57">
        <v>338</v>
      </c>
      <c r="Z6" s="66">
        <f t="shared" si="6"/>
        <v>67.15976331360946</v>
      </c>
      <c r="AA6" s="57">
        <f t="shared" si="7"/>
        <v>402.33333333333331</v>
      </c>
      <c r="AB6" s="69">
        <f t="shared" si="8"/>
        <v>309.66666666666669</v>
      </c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</row>
    <row r="7" spans="1:103" s="18" customFormat="1" ht="48" customHeight="1" x14ac:dyDescent="0.35">
      <c r="A7" s="50">
        <v>3</v>
      </c>
      <c r="B7" s="51" t="s">
        <v>15</v>
      </c>
      <c r="C7" s="52">
        <v>6</v>
      </c>
      <c r="D7" s="53">
        <v>5</v>
      </c>
      <c r="E7" s="53">
        <v>5</v>
      </c>
      <c r="F7" s="54" t="s">
        <v>54</v>
      </c>
      <c r="G7" s="55">
        <v>2214</v>
      </c>
      <c r="H7" s="56">
        <v>2504</v>
      </c>
      <c r="I7" s="57">
        <v>2190</v>
      </c>
      <c r="J7" s="66">
        <f t="shared" si="0"/>
        <v>7.5878594249201257</v>
      </c>
      <c r="K7" s="58">
        <f t="shared" si="1"/>
        <v>1.0958904109589014</v>
      </c>
      <c r="L7" s="57">
        <v>2196</v>
      </c>
      <c r="M7" s="57">
        <v>2134</v>
      </c>
      <c r="N7" s="66">
        <f t="shared" si="2"/>
        <v>2.9053420805998087</v>
      </c>
      <c r="O7" s="57">
        <v>682</v>
      </c>
      <c r="P7" s="57">
        <v>628</v>
      </c>
      <c r="Q7" s="66">
        <f t="shared" si="3"/>
        <v>8.5987261146496934</v>
      </c>
      <c r="R7" s="57">
        <v>37</v>
      </c>
      <c r="S7" s="57">
        <v>167</v>
      </c>
      <c r="T7" s="66">
        <f t="shared" si="4"/>
        <v>-77.844311377245504</v>
      </c>
      <c r="U7" s="57">
        <v>1019</v>
      </c>
      <c r="V7" s="57">
        <v>726</v>
      </c>
      <c r="W7" s="66">
        <f t="shared" si="5"/>
        <v>40.358126721763085</v>
      </c>
      <c r="X7" s="57">
        <v>476</v>
      </c>
      <c r="Y7" s="57">
        <v>669</v>
      </c>
      <c r="Z7" s="66">
        <f t="shared" si="6"/>
        <v>-28.849028400597916</v>
      </c>
      <c r="AA7" s="57">
        <f t="shared" si="7"/>
        <v>369</v>
      </c>
      <c r="AB7" s="69">
        <f t="shared" si="8"/>
        <v>365</v>
      </c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</row>
    <row r="8" spans="1:103" s="18" customFormat="1" ht="48" customHeight="1" x14ac:dyDescent="0.35">
      <c r="A8" s="59">
        <v>5</v>
      </c>
      <c r="B8" s="60" t="s">
        <v>13</v>
      </c>
      <c r="C8" s="61">
        <v>4</v>
      </c>
      <c r="D8" s="62">
        <v>4</v>
      </c>
      <c r="E8" s="62">
        <v>4</v>
      </c>
      <c r="F8" s="63" t="s">
        <v>52</v>
      </c>
      <c r="G8" s="41">
        <v>1601</v>
      </c>
      <c r="H8" s="64">
        <v>1524</v>
      </c>
      <c r="I8" s="65">
        <v>1189</v>
      </c>
      <c r="J8" s="67">
        <f>(F8/H8*100)-100</f>
        <v>44.816272965879278</v>
      </c>
      <c r="K8" s="42">
        <f>(G8/I8*100)-100</f>
        <v>34.65096719932717</v>
      </c>
      <c r="L8" s="65">
        <v>1550</v>
      </c>
      <c r="M8" s="65">
        <v>1075</v>
      </c>
      <c r="N8" s="67">
        <f>(L8/M8*100)-100</f>
        <v>44.186046511627893</v>
      </c>
      <c r="O8" s="65">
        <v>450</v>
      </c>
      <c r="P8" s="65">
        <v>328</v>
      </c>
      <c r="Q8" s="67">
        <f>(O8/P8*100)-100</f>
        <v>37.195121951219534</v>
      </c>
      <c r="R8" s="65">
        <v>18</v>
      </c>
      <c r="S8" s="65">
        <v>27</v>
      </c>
      <c r="T8" s="67">
        <f>(R8/S8*100)-100</f>
        <v>-33.333333333333343</v>
      </c>
      <c r="U8" s="65">
        <v>790</v>
      </c>
      <c r="V8" s="65">
        <v>448</v>
      </c>
      <c r="W8" s="67">
        <f>(U8/V8*100)-100</f>
        <v>76.339285714285722</v>
      </c>
      <c r="X8" s="65">
        <v>343</v>
      </c>
      <c r="Y8" s="65">
        <v>386</v>
      </c>
      <c r="Z8" s="67">
        <f>(X8/Y8*100)-100</f>
        <v>-11.139896373056985</v>
      </c>
      <c r="AA8" s="65">
        <f>G8/6</f>
        <v>266.83333333333331</v>
      </c>
      <c r="AB8" s="70">
        <f>I8/6</f>
        <v>198.16666666666666</v>
      </c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</row>
    <row r="9" spans="1:103" s="18" customFormat="1" ht="48" customHeight="1" x14ac:dyDescent="0.35">
      <c r="A9" s="59">
        <v>4</v>
      </c>
      <c r="B9" s="60" t="s">
        <v>8</v>
      </c>
      <c r="C9" s="61">
        <v>4</v>
      </c>
      <c r="D9" s="62">
        <v>4</v>
      </c>
      <c r="E9" s="62">
        <v>4</v>
      </c>
      <c r="F9" s="63" t="s">
        <v>53</v>
      </c>
      <c r="G9" s="41">
        <v>1459</v>
      </c>
      <c r="H9" s="64">
        <v>1722</v>
      </c>
      <c r="I9" s="65">
        <v>1303</v>
      </c>
      <c r="J9" s="67">
        <f t="shared" si="0"/>
        <v>6.5040650406504028</v>
      </c>
      <c r="K9" s="42">
        <f t="shared" si="1"/>
        <v>11.972371450498855</v>
      </c>
      <c r="L9" s="65">
        <v>1288</v>
      </c>
      <c r="M9" s="65">
        <v>1219</v>
      </c>
      <c r="N9" s="67">
        <f t="shared" si="2"/>
        <v>5.6603773584905639</v>
      </c>
      <c r="O9" s="65">
        <v>392</v>
      </c>
      <c r="P9" s="65">
        <v>339</v>
      </c>
      <c r="Q9" s="67">
        <f t="shared" si="3"/>
        <v>15.634218289085553</v>
      </c>
      <c r="R9" s="65">
        <v>14</v>
      </c>
      <c r="S9" s="65">
        <v>15</v>
      </c>
      <c r="T9" s="67">
        <f t="shared" si="4"/>
        <v>-6.6666666666666714</v>
      </c>
      <c r="U9" s="65">
        <v>688</v>
      </c>
      <c r="V9" s="65">
        <v>507</v>
      </c>
      <c r="W9" s="67">
        <f t="shared" si="5"/>
        <v>35.700197238658774</v>
      </c>
      <c r="X9" s="65">
        <v>365</v>
      </c>
      <c r="Y9" s="65">
        <v>442</v>
      </c>
      <c r="Z9" s="67">
        <f t="shared" si="6"/>
        <v>-17.420814479638011</v>
      </c>
      <c r="AA9" s="65">
        <f t="shared" si="7"/>
        <v>243.16666666666666</v>
      </c>
      <c r="AB9" s="70">
        <f t="shared" si="8"/>
        <v>217.16666666666666</v>
      </c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</row>
    <row r="10" spans="1:103" s="18" customFormat="1" ht="50.25" customHeight="1" x14ac:dyDescent="0.35">
      <c r="A10" s="59">
        <v>7</v>
      </c>
      <c r="B10" s="60" t="s">
        <v>5</v>
      </c>
      <c r="C10" s="61">
        <v>3</v>
      </c>
      <c r="D10" s="62">
        <v>3</v>
      </c>
      <c r="E10" s="62">
        <v>3</v>
      </c>
      <c r="F10" s="63" t="s">
        <v>50</v>
      </c>
      <c r="G10" s="41">
        <v>1222</v>
      </c>
      <c r="H10" s="64">
        <v>1242</v>
      </c>
      <c r="I10" s="65">
        <v>981</v>
      </c>
      <c r="J10" s="67">
        <f>(F10/H10*100)-100</f>
        <v>26.08695652173914</v>
      </c>
      <c r="K10" s="42">
        <f>(G10/I10*100)-100</f>
        <v>24.566768603465846</v>
      </c>
      <c r="L10" s="65">
        <v>1131</v>
      </c>
      <c r="M10" s="65">
        <v>918</v>
      </c>
      <c r="N10" s="67">
        <f>(L10/M10*100)-100</f>
        <v>23.202614379084977</v>
      </c>
      <c r="O10" s="65">
        <v>199</v>
      </c>
      <c r="P10" s="65">
        <v>202</v>
      </c>
      <c r="Q10" s="67">
        <f>(O10/P10*100)-100</f>
        <v>-1.4851485148514882</v>
      </c>
      <c r="R10" s="65">
        <v>15</v>
      </c>
      <c r="S10" s="65">
        <v>11</v>
      </c>
      <c r="T10" s="67">
        <f>(R10/S10*100)-100</f>
        <v>36.363636363636346</v>
      </c>
      <c r="U10" s="65">
        <v>771</v>
      </c>
      <c r="V10" s="65">
        <v>546</v>
      </c>
      <c r="W10" s="67">
        <f>(U10/V10*100)-100</f>
        <v>41.208791208791212</v>
      </c>
      <c r="X10" s="65">
        <v>237</v>
      </c>
      <c r="Y10" s="65">
        <v>222</v>
      </c>
      <c r="Z10" s="67">
        <f>(X10/Y10*100)-100</f>
        <v>6.7567567567567579</v>
      </c>
      <c r="AA10" s="65">
        <f>G10/6</f>
        <v>203.66666666666666</v>
      </c>
      <c r="AB10" s="70">
        <f>I10/6</f>
        <v>163.5</v>
      </c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</row>
    <row r="11" spans="1:103" s="18" customFormat="1" ht="48.75" customHeight="1" x14ac:dyDescent="0.35">
      <c r="A11" s="59">
        <v>6</v>
      </c>
      <c r="B11" s="60" t="s">
        <v>9</v>
      </c>
      <c r="C11" s="61">
        <v>4</v>
      </c>
      <c r="D11" s="62">
        <v>3</v>
      </c>
      <c r="E11" s="62">
        <v>3</v>
      </c>
      <c r="F11" s="63" t="s">
        <v>51</v>
      </c>
      <c r="G11" s="41">
        <v>1197</v>
      </c>
      <c r="H11" s="64">
        <v>1220</v>
      </c>
      <c r="I11" s="65">
        <v>1118</v>
      </c>
      <c r="J11" s="67">
        <f t="shared" si="0"/>
        <v>13.1967213114754</v>
      </c>
      <c r="K11" s="42">
        <f t="shared" si="1"/>
        <v>7.0661896243291693</v>
      </c>
      <c r="L11" s="65">
        <v>1140</v>
      </c>
      <c r="M11" s="65">
        <v>1051</v>
      </c>
      <c r="N11" s="67">
        <f t="shared" si="2"/>
        <v>8.4681255946717329</v>
      </c>
      <c r="O11" s="65">
        <v>279</v>
      </c>
      <c r="P11" s="65">
        <v>322</v>
      </c>
      <c r="Q11" s="67">
        <f t="shared" si="3"/>
        <v>-13.354037267080741</v>
      </c>
      <c r="R11" s="65">
        <v>9</v>
      </c>
      <c r="S11" s="65">
        <v>17</v>
      </c>
      <c r="T11" s="67">
        <f t="shared" si="4"/>
        <v>-47.058823529411761</v>
      </c>
      <c r="U11" s="65">
        <v>717</v>
      </c>
      <c r="V11" s="65">
        <v>548</v>
      </c>
      <c r="W11" s="67">
        <f t="shared" si="5"/>
        <v>30.839416058394164</v>
      </c>
      <c r="X11" s="65">
        <v>192</v>
      </c>
      <c r="Y11" s="65">
        <v>231</v>
      </c>
      <c r="Z11" s="67">
        <f t="shared" si="6"/>
        <v>-16.883116883116884</v>
      </c>
      <c r="AA11" s="65">
        <f t="shared" si="7"/>
        <v>199.5</v>
      </c>
      <c r="AB11" s="70">
        <f t="shared" si="8"/>
        <v>186.33333333333334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</row>
    <row r="12" spans="1:103" s="18" customFormat="1" ht="48" customHeight="1" x14ac:dyDescent="0.35">
      <c r="A12" s="59">
        <v>8</v>
      </c>
      <c r="B12" s="60" t="s">
        <v>14</v>
      </c>
      <c r="C12" s="61">
        <v>4</v>
      </c>
      <c r="D12" s="62">
        <v>3</v>
      </c>
      <c r="E12" s="62">
        <v>3</v>
      </c>
      <c r="F12" s="63" t="s">
        <v>49</v>
      </c>
      <c r="G12" s="41">
        <v>1189</v>
      </c>
      <c r="H12" s="64">
        <v>1339</v>
      </c>
      <c r="I12" s="65">
        <v>1066</v>
      </c>
      <c r="J12" s="67">
        <f t="shared" si="0"/>
        <v>7.3935772964899229</v>
      </c>
      <c r="K12" s="42">
        <f t="shared" si="1"/>
        <v>11.538461538461547</v>
      </c>
      <c r="L12" s="65">
        <v>1143</v>
      </c>
      <c r="M12" s="65">
        <v>1058</v>
      </c>
      <c r="N12" s="67">
        <f t="shared" si="2"/>
        <v>8.0340264650283473</v>
      </c>
      <c r="O12" s="65">
        <v>389</v>
      </c>
      <c r="P12" s="65">
        <v>324</v>
      </c>
      <c r="Q12" s="67">
        <f t="shared" si="3"/>
        <v>20.061728395061735</v>
      </c>
      <c r="R12" s="65">
        <v>86</v>
      </c>
      <c r="S12" s="65">
        <v>74</v>
      </c>
      <c r="T12" s="67">
        <f t="shared" si="4"/>
        <v>16.21621621621621</v>
      </c>
      <c r="U12" s="65">
        <v>559</v>
      </c>
      <c r="V12" s="65">
        <v>393</v>
      </c>
      <c r="W12" s="67">
        <f t="shared" si="5"/>
        <v>42.239185750636125</v>
      </c>
      <c r="X12" s="65">
        <v>155</v>
      </c>
      <c r="Y12" s="65">
        <v>275</v>
      </c>
      <c r="Z12" s="67">
        <f t="shared" si="6"/>
        <v>-43.63636363636364</v>
      </c>
      <c r="AA12" s="65">
        <f t="shared" si="7"/>
        <v>198.16666666666666</v>
      </c>
      <c r="AB12" s="70">
        <f t="shared" si="8"/>
        <v>177.66666666666666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</row>
    <row r="13" spans="1:103" s="18" customFormat="1" ht="47.25" customHeight="1" x14ac:dyDescent="0.35">
      <c r="A13" s="59">
        <v>9</v>
      </c>
      <c r="B13" s="60" t="s">
        <v>4</v>
      </c>
      <c r="C13" s="61">
        <v>4</v>
      </c>
      <c r="D13" s="62">
        <v>4</v>
      </c>
      <c r="E13" s="62">
        <v>4</v>
      </c>
      <c r="F13" s="63">
        <f>[1]МЗС!J12</f>
        <v>1485</v>
      </c>
      <c r="G13" s="41">
        <v>1134</v>
      </c>
      <c r="H13" s="64">
        <v>1218</v>
      </c>
      <c r="I13" s="65">
        <v>965</v>
      </c>
      <c r="J13" s="67">
        <f t="shared" ref="J13:J21" si="9">(F13/H13*100)-100</f>
        <v>21.921182266009851</v>
      </c>
      <c r="K13" s="42">
        <f t="shared" ref="K13:K21" si="10">(G13/I13*100)-100</f>
        <v>17.512953367875639</v>
      </c>
      <c r="L13" s="65">
        <v>1115</v>
      </c>
      <c r="M13" s="65">
        <v>963</v>
      </c>
      <c r="N13" s="67">
        <f t="shared" ref="N13:N21" si="11">(L13/M13*100)-100</f>
        <v>15.784008307372787</v>
      </c>
      <c r="O13" s="65">
        <v>341</v>
      </c>
      <c r="P13" s="65">
        <v>382</v>
      </c>
      <c r="Q13" s="67">
        <f t="shared" ref="Q13:Q21" si="12">(O13/P13*100)-100</f>
        <v>-10.732984293193709</v>
      </c>
      <c r="R13" s="65">
        <v>5</v>
      </c>
      <c r="S13" s="65">
        <v>22</v>
      </c>
      <c r="T13" s="67">
        <f t="shared" ref="T13:T21" si="13">(R13/S13*100)-100</f>
        <v>-77.27272727272728</v>
      </c>
      <c r="U13" s="65">
        <v>489</v>
      </c>
      <c r="V13" s="65">
        <v>290</v>
      </c>
      <c r="W13" s="67">
        <f t="shared" ref="W13:W21" si="14">(U13/V13*100)-100</f>
        <v>68.620689655172413</v>
      </c>
      <c r="X13" s="65">
        <v>299</v>
      </c>
      <c r="Y13" s="65">
        <v>271</v>
      </c>
      <c r="Z13" s="67">
        <f t="shared" ref="Z13:Z21" si="15">(X13/Y13*100)-100</f>
        <v>10.332103321033202</v>
      </c>
      <c r="AA13" s="65">
        <f t="shared" ref="AA13:AA21" si="16">G13/6</f>
        <v>189</v>
      </c>
      <c r="AB13" s="70">
        <f t="shared" ref="AB13:AB21" si="17">I13/6</f>
        <v>160.83333333333334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</row>
    <row r="14" spans="1:103" s="18" customFormat="1" ht="48" customHeight="1" x14ac:dyDescent="0.35">
      <c r="A14" s="59">
        <v>10</v>
      </c>
      <c r="B14" s="60" t="s">
        <v>7</v>
      </c>
      <c r="C14" s="61">
        <v>3</v>
      </c>
      <c r="D14" s="62">
        <v>2</v>
      </c>
      <c r="E14" s="62">
        <v>3</v>
      </c>
      <c r="F14" s="63">
        <v>1463</v>
      </c>
      <c r="G14" s="41">
        <v>1120</v>
      </c>
      <c r="H14" s="64">
        <v>1254</v>
      </c>
      <c r="I14" s="65">
        <v>984</v>
      </c>
      <c r="J14" s="67">
        <f t="shared" ref="J14:J18" si="18">(F14/H14*100)-100</f>
        <v>16.666666666666671</v>
      </c>
      <c r="K14" s="42">
        <f t="shared" ref="K14:K18" si="19">(G14/I14*100)-100</f>
        <v>13.821138211382106</v>
      </c>
      <c r="L14" s="65">
        <v>1111</v>
      </c>
      <c r="M14" s="65">
        <v>1019</v>
      </c>
      <c r="N14" s="67">
        <f t="shared" ref="N14:N18" si="20">(L14/M14*100)-100</f>
        <v>9.02845927379785</v>
      </c>
      <c r="O14" s="65">
        <v>218</v>
      </c>
      <c r="P14" s="65">
        <v>301</v>
      </c>
      <c r="Q14" s="67">
        <f t="shared" ref="Q14:Q18" si="21">(O14/P14*100)-100</f>
        <v>-27.574750830564781</v>
      </c>
      <c r="R14" s="65">
        <v>17</v>
      </c>
      <c r="S14" s="65">
        <v>23</v>
      </c>
      <c r="T14" s="67">
        <f t="shared" ref="T14:T18" si="22">(R14/S14*100)-100</f>
        <v>-26.08695652173914</v>
      </c>
      <c r="U14" s="65">
        <v>598</v>
      </c>
      <c r="V14" s="65">
        <v>358</v>
      </c>
      <c r="W14" s="67">
        <f t="shared" ref="W14:W18" si="23">(U14/V14*100)-100</f>
        <v>67.039106145251395</v>
      </c>
      <c r="X14" s="65">
        <v>287</v>
      </c>
      <c r="Y14" s="65">
        <v>302</v>
      </c>
      <c r="Z14" s="67">
        <f t="shared" ref="Z14:Z18" si="24">(X14/Y14*100)-100</f>
        <v>-4.966887417218544</v>
      </c>
      <c r="AA14" s="65">
        <f t="shared" ref="AA14:AA18" si="25">G14/6</f>
        <v>186.66666666666666</v>
      </c>
      <c r="AB14" s="70">
        <f t="shared" ref="AB14:AB18" si="26">I14/6</f>
        <v>164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</row>
    <row r="15" spans="1:103" s="18" customFormat="1" ht="48" customHeight="1" x14ac:dyDescent="0.35">
      <c r="A15" s="59">
        <v>11</v>
      </c>
      <c r="B15" s="60" t="s">
        <v>6</v>
      </c>
      <c r="C15" s="61">
        <v>4</v>
      </c>
      <c r="D15" s="62">
        <v>3</v>
      </c>
      <c r="E15" s="62">
        <v>3</v>
      </c>
      <c r="F15" s="63">
        <v>1532</v>
      </c>
      <c r="G15" s="41">
        <v>1029</v>
      </c>
      <c r="H15" s="64">
        <v>1354</v>
      </c>
      <c r="I15" s="65">
        <v>1016</v>
      </c>
      <c r="J15" s="67">
        <f t="shared" si="18"/>
        <v>13.146233382570173</v>
      </c>
      <c r="K15" s="42">
        <f t="shared" si="19"/>
        <v>1.2795275590551114</v>
      </c>
      <c r="L15" s="65">
        <v>1004</v>
      </c>
      <c r="M15" s="65">
        <v>950</v>
      </c>
      <c r="N15" s="67">
        <f t="shared" si="20"/>
        <v>5.6842105263157805</v>
      </c>
      <c r="O15" s="65">
        <v>308</v>
      </c>
      <c r="P15" s="65">
        <v>222</v>
      </c>
      <c r="Q15" s="67">
        <f t="shared" si="21"/>
        <v>38.738738738738732</v>
      </c>
      <c r="R15" s="65">
        <v>30</v>
      </c>
      <c r="S15" s="65">
        <v>40</v>
      </c>
      <c r="T15" s="67">
        <f t="shared" si="22"/>
        <v>-25</v>
      </c>
      <c r="U15" s="65">
        <v>505</v>
      </c>
      <c r="V15" s="65">
        <v>453</v>
      </c>
      <c r="W15" s="67">
        <f t="shared" si="23"/>
        <v>11.479028697571735</v>
      </c>
      <c r="X15" s="65">
        <v>186</v>
      </c>
      <c r="Y15" s="65">
        <v>301</v>
      </c>
      <c r="Z15" s="67">
        <f t="shared" si="24"/>
        <v>-38.205980066445179</v>
      </c>
      <c r="AA15" s="65">
        <f t="shared" si="25"/>
        <v>171.5</v>
      </c>
      <c r="AB15" s="70">
        <f t="shared" si="26"/>
        <v>169.33333333333334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</row>
    <row r="16" spans="1:103" s="18" customFormat="1" ht="48" customHeight="1" x14ac:dyDescent="0.35">
      <c r="A16" s="21">
        <v>12</v>
      </c>
      <c r="B16" s="22" t="s">
        <v>17</v>
      </c>
      <c r="C16" s="23">
        <v>3</v>
      </c>
      <c r="D16" s="24">
        <v>4</v>
      </c>
      <c r="E16" s="24">
        <v>3</v>
      </c>
      <c r="F16" s="25">
        <v>1209</v>
      </c>
      <c r="G16" s="26">
        <v>936</v>
      </c>
      <c r="H16" s="27">
        <v>1148</v>
      </c>
      <c r="I16" s="28">
        <v>883</v>
      </c>
      <c r="J16" s="68">
        <f t="shared" si="18"/>
        <v>5.313588850174213</v>
      </c>
      <c r="K16" s="29">
        <f t="shared" si="19"/>
        <v>6.0022650056625224</v>
      </c>
      <c r="L16" s="28">
        <v>834</v>
      </c>
      <c r="M16" s="28">
        <v>858</v>
      </c>
      <c r="N16" s="68">
        <f t="shared" si="20"/>
        <v>-2.7972027972028002</v>
      </c>
      <c r="O16" s="28">
        <v>205</v>
      </c>
      <c r="P16" s="28">
        <v>232</v>
      </c>
      <c r="Q16" s="68">
        <f t="shared" si="21"/>
        <v>-11.637931034482762</v>
      </c>
      <c r="R16" s="28">
        <v>8</v>
      </c>
      <c r="S16" s="28">
        <v>23</v>
      </c>
      <c r="T16" s="68">
        <f t="shared" si="22"/>
        <v>-65.217391304347828</v>
      </c>
      <c r="U16" s="28">
        <v>517</v>
      </c>
      <c r="V16" s="28">
        <v>357</v>
      </c>
      <c r="W16" s="68">
        <f t="shared" si="23"/>
        <v>44.81792717086833</v>
      </c>
      <c r="X16" s="28">
        <v>206</v>
      </c>
      <c r="Y16" s="28">
        <v>271</v>
      </c>
      <c r="Z16" s="68">
        <f t="shared" si="24"/>
        <v>-23.985239852398522</v>
      </c>
      <c r="AA16" s="28">
        <f t="shared" si="25"/>
        <v>156</v>
      </c>
      <c r="AB16" s="71">
        <f t="shared" si="26"/>
        <v>147.16666666666666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</row>
    <row r="17" spans="1:103" s="18" customFormat="1" ht="48" customHeight="1" x14ac:dyDescent="0.35">
      <c r="A17" s="21">
        <v>13</v>
      </c>
      <c r="B17" s="22" t="s">
        <v>16</v>
      </c>
      <c r="C17" s="23">
        <v>3</v>
      </c>
      <c r="D17" s="24">
        <v>3</v>
      </c>
      <c r="E17" s="24">
        <v>3</v>
      </c>
      <c r="F17" s="25">
        <v>1179</v>
      </c>
      <c r="G17" s="26">
        <v>855</v>
      </c>
      <c r="H17" s="27">
        <v>1012</v>
      </c>
      <c r="I17" s="28">
        <v>783</v>
      </c>
      <c r="J17" s="68">
        <f t="shared" si="18"/>
        <v>16.501976284584984</v>
      </c>
      <c r="K17" s="29">
        <f t="shared" si="19"/>
        <v>9.1954022988505812</v>
      </c>
      <c r="L17" s="28">
        <v>797</v>
      </c>
      <c r="M17" s="28">
        <v>742</v>
      </c>
      <c r="N17" s="68">
        <f t="shared" si="20"/>
        <v>7.4123989218328745</v>
      </c>
      <c r="O17" s="28">
        <v>262</v>
      </c>
      <c r="P17" s="28">
        <v>278</v>
      </c>
      <c r="Q17" s="68">
        <f t="shared" si="21"/>
        <v>-5.75539568345323</v>
      </c>
      <c r="R17" s="28">
        <v>26</v>
      </c>
      <c r="S17" s="28">
        <v>16</v>
      </c>
      <c r="T17" s="68">
        <f t="shared" si="22"/>
        <v>62.5</v>
      </c>
      <c r="U17" s="28">
        <v>356</v>
      </c>
      <c r="V17" s="28">
        <v>289</v>
      </c>
      <c r="W17" s="68">
        <f t="shared" si="23"/>
        <v>23.183391003460201</v>
      </c>
      <c r="X17" s="28">
        <v>211</v>
      </c>
      <c r="Y17" s="28">
        <v>200</v>
      </c>
      <c r="Z17" s="68">
        <f t="shared" si="24"/>
        <v>5.5</v>
      </c>
      <c r="AA17" s="28">
        <f t="shared" si="25"/>
        <v>142.5</v>
      </c>
      <c r="AB17" s="71">
        <f t="shared" si="26"/>
        <v>130.5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</row>
    <row r="18" spans="1:103" s="18" customFormat="1" ht="48" customHeight="1" x14ac:dyDescent="0.35">
      <c r="A18" s="21">
        <v>14</v>
      </c>
      <c r="B18" s="22" t="s">
        <v>19</v>
      </c>
      <c r="C18" s="23">
        <v>3</v>
      </c>
      <c r="D18" s="24">
        <v>3</v>
      </c>
      <c r="E18" s="24">
        <v>3</v>
      </c>
      <c r="F18" s="25">
        <v>1051</v>
      </c>
      <c r="G18" s="26">
        <v>756</v>
      </c>
      <c r="H18" s="27">
        <v>818</v>
      </c>
      <c r="I18" s="28">
        <v>618</v>
      </c>
      <c r="J18" s="68">
        <f t="shared" si="18"/>
        <v>28.484107579462091</v>
      </c>
      <c r="K18" s="29">
        <f t="shared" si="19"/>
        <v>22.330097087378633</v>
      </c>
      <c r="L18" s="28">
        <v>841</v>
      </c>
      <c r="M18" s="28">
        <v>672</v>
      </c>
      <c r="N18" s="68">
        <f t="shared" si="20"/>
        <v>25.148809523809533</v>
      </c>
      <c r="O18" s="28">
        <v>56</v>
      </c>
      <c r="P18" s="28">
        <v>76</v>
      </c>
      <c r="Q18" s="68">
        <f t="shared" si="21"/>
        <v>-26.31578947368422</v>
      </c>
      <c r="R18" s="28">
        <v>12</v>
      </c>
      <c r="S18" s="28">
        <v>10</v>
      </c>
      <c r="T18" s="68">
        <f t="shared" si="22"/>
        <v>20</v>
      </c>
      <c r="U18" s="28">
        <v>565</v>
      </c>
      <c r="V18" s="28">
        <v>340</v>
      </c>
      <c r="W18" s="68">
        <f t="shared" si="23"/>
        <v>66.176470588235304</v>
      </c>
      <c r="X18" s="28">
        <v>123</v>
      </c>
      <c r="Y18" s="28">
        <v>192</v>
      </c>
      <c r="Z18" s="68">
        <f t="shared" si="24"/>
        <v>-35.9375</v>
      </c>
      <c r="AA18" s="28">
        <f t="shared" si="25"/>
        <v>126</v>
      </c>
      <c r="AB18" s="71">
        <f t="shared" si="26"/>
        <v>103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</row>
    <row r="19" spans="1:103" s="18" customFormat="1" ht="48" customHeight="1" x14ac:dyDescent="0.35">
      <c r="A19" s="21">
        <v>15</v>
      </c>
      <c r="B19" s="22" t="s">
        <v>10</v>
      </c>
      <c r="C19" s="23">
        <v>3</v>
      </c>
      <c r="D19" s="24">
        <v>3</v>
      </c>
      <c r="E19" s="24">
        <v>3</v>
      </c>
      <c r="F19" s="25">
        <f>[1]МЗС!J19</f>
        <v>655</v>
      </c>
      <c r="G19" s="26">
        <v>518</v>
      </c>
      <c r="H19" s="27">
        <v>553</v>
      </c>
      <c r="I19" s="28">
        <v>426</v>
      </c>
      <c r="J19" s="68">
        <f t="shared" si="9"/>
        <v>18.44484629294756</v>
      </c>
      <c r="K19" s="29">
        <f t="shared" si="10"/>
        <v>21.596244131455393</v>
      </c>
      <c r="L19" s="28">
        <v>472</v>
      </c>
      <c r="M19" s="28">
        <v>408</v>
      </c>
      <c r="N19" s="68">
        <f t="shared" si="11"/>
        <v>15.686274509803937</v>
      </c>
      <c r="O19" s="28">
        <v>36</v>
      </c>
      <c r="P19" s="28">
        <v>38</v>
      </c>
      <c r="Q19" s="68">
        <f t="shared" si="12"/>
        <v>-5.2631578947368496</v>
      </c>
      <c r="R19" s="28">
        <v>3</v>
      </c>
      <c r="S19" s="28">
        <v>3</v>
      </c>
      <c r="T19" s="68">
        <f t="shared" si="13"/>
        <v>0</v>
      </c>
      <c r="U19" s="28">
        <v>354</v>
      </c>
      <c r="V19" s="28">
        <v>210</v>
      </c>
      <c r="W19" s="68">
        <f t="shared" si="14"/>
        <v>68.571428571428584</v>
      </c>
      <c r="X19" s="28">
        <v>125</v>
      </c>
      <c r="Y19" s="28">
        <v>175</v>
      </c>
      <c r="Z19" s="68">
        <f t="shared" si="15"/>
        <v>-28.571428571428569</v>
      </c>
      <c r="AA19" s="28">
        <f t="shared" si="16"/>
        <v>86.333333333333329</v>
      </c>
      <c r="AB19" s="71">
        <f t="shared" si="17"/>
        <v>71</v>
      </c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</row>
    <row r="20" spans="1:103" s="18" customFormat="1" ht="48" customHeight="1" x14ac:dyDescent="0.35">
      <c r="A20" s="21">
        <v>16</v>
      </c>
      <c r="B20" s="22" t="s">
        <v>11</v>
      </c>
      <c r="C20" s="23">
        <v>3</v>
      </c>
      <c r="D20" s="24">
        <v>3</v>
      </c>
      <c r="E20" s="24">
        <v>3</v>
      </c>
      <c r="F20" s="25">
        <f>[1]МЗС!J22</f>
        <v>520</v>
      </c>
      <c r="G20" s="26">
        <v>414</v>
      </c>
      <c r="H20" s="27">
        <v>469</v>
      </c>
      <c r="I20" s="28">
        <v>363</v>
      </c>
      <c r="J20" s="68">
        <f t="shared" si="9"/>
        <v>10.874200426439231</v>
      </c>
      <c r="K20" s="29">
        <f t="shared" si="10"/>
        <v>14.049586776859499</v>
      </c>
      <c r="L20" s="28">
        <v>397</v>
      </c>
      <c r="M20" s="28">
        <v>341</v>
      </c>
      <c r="N20" s="68">
        <f t="shared" si="11"/>
        <v>16.422287390029339</v>
      </c>
      <c r="O20" s="28">
        <v>39</v>
      </c>
      <c r="P20" s="28">
        <v>46</v>
      </c>
      <c r="Q20" s="68">
        <f t="shared" si="12"/>
        <v>-15.217391304347828</v>
      </c>
      <c r="R20" s="28">
        <v>11</v>
      </c>
      <c r="S20" s="28">
        <v>16</v>
      </c>
      <c r="T20" s="68">
        <f t="shared" si="13"/>
        <v>-31.25</v>
      </c>
      <c r="U20" s="28">
        <v>281</v>
      </c>
      <c r="V20" s="28">
        <v>201</v>
      </c>
      <c r="W20" s="68">
        <f t="shared" si="14"/>
        <v>39.800995024875618</v>
      </c>
      <c r="X20" s="28">
        <v>83</v>
      </c>
      <c r="Y20" s="28">
        <v>100</v>
      </c>
      <c r="Z20" s="68">
        <f t="shared" si="15"/>
        <v>-17</v>
      </c>
      <c r="AA20" s="28">
        <f t="shared" si="16"/>
        <v>69</v>
      </c>
      <c r="AB20" s="71">
        <f t="shared" si="17"/>
        <v>60.5</v>
      </c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</row>
    <row r="21" spans="1:103" s="18" customFormat="1" ht="48" customHeight="1" x14ac:dyDescent="0.35">
      <c r="A21" s="21">
        <v>17</v>
      </c>
      <c r="B21" s="22" t="s">
        <v>12</v>
      </c>
      <c r="C21" s="23">
        <v>3</v>
      </c>
      <c r="D21" s="24">
        <v>2</v>
      </c>
      <c r="E21" s="24">
        <v>3</v>
      </c>
      <c r="F21" s="25">
        <f>[1]МЗС!J24</f>
        <v>433</v>
      </c>
      <c r="G21" s="26">
        <v>299</v>
      </c>
      <c r="H21" s="27">
        <v>328</v>
      </c>
      <c r="I21" s="28">
        <v>249</v>
      </c>
      <c r="J21" s="68">
        <f t="shared" si="9"/>
        <v>32.012195121951208</v>
      </c>
      <c r="K21" s="29">
        <f t="shared" si="10"/>
        <v>20.08032128514057</v>
      </c>
      <c r="L21" s="28">
        <v>316</v>
      </c>
      <c r="M21" s="28">
        <v>249</v>
      </c>
      <c r="N21" s="68">
        <f t="shared" si="11"/>
        <v>26.907630522088354</v>
      </c>
      <c r="O21" s="28">
        <v>46</v>
      </c>
      <c r="P21" s="28">
        <v>35</v>
      </c>
      <c r="Q21" s="68">
        <f t="shared" si="12"/>
        <v>31.428571428571416</v>
      </c>
      <c r="R21" s="28">
        <v>2</v>
      </c>
      <c r="S21" s="28">
        <v>18</v>
      </c>
      <c r="T21" s="68">
        <f t="shared" si="13"/>
        <v>-88.888888888888886</v>
      </c>
      <c r="U21" s="28">
        <v>182</v>
      </c>
      <c r="V21" s="28">
        <v>108</v>
      </c>
      <c r="W21" s="68">
        <f t="shared" si="14"/>
        <v>68.518518518518505</v>
      </c>
      <c r="X21" s="28">
        <v>69</v>
      </c>
      <c r="Y21" s="28">
        <v>88</v>
      </c>
      <c r="Z21" s="68">
        <f t="shared" si="15"/>
        <v>-21.590909090909093</v>
      </c>
      <c r="AA21" s="28">
        <f t="shared" si="16"/>
        <v>49.833333333333336</v>
      </c>
      <c r="AB21" s="71">
        <f t="shared" si="17"/>
        <v>41.5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</row>
    <row r="25" spans="1:103" s="7" customFormat="1" ht="34.799999999999997" x14ac:dyDescent="0.3">
      <c r="B25" s="19" t="s">
        <v>34</v>
      </c>
      <c r="C25" s="19"/>
      <c r="D25" s="19"/>
      <c r="E25" s="19"/>
      <c r="F25" s="19"/>
      <c r="G25" s="19"/>
      <c r="H25" s="35" t="s">
        <v>35</v>
      </c>
      <c r="I25" s="3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</row>
    <row r="26" spans="1:103" x14ac:dyDescent="0.35">
      <c r="B26" s="1">
        <v>46209</v>
      </c>
    </row>
    <row r="27" spans="1:103" x14ac:dyDescent="0.35">
      <c r="B27" s="2" t="s">
        <v>47</v>
      </c>
    </row>
    <row r="31" spans="1:103" x14ac:dyDescent="0.35">
      <c r="C31" s="20" t="s">
        <v>48</v>
      </c>
    </row>
  </sheetData>
  <mergeCells count="20">
    <mergeCell ref="H25:I25"/>
    <mergeCell ref="AB2:AB3"/>
    <mergeCell ref="M2:M3"/>
    <mergeCell ref="N2:N3"/>
    <mergeCell ref="O3:P3"/>
    <mergeCell ref="Q2:Q3"/>
    <mergeCell ref="R3:S3"/>
    <mergeCell ref="T2:T3"/>
    <mergeCell ref="U3:V3"/>
    <mergeCell ref="W2:W3"/>
    <mergeCell ref="J2:K2"/>
    <mergeCell ref="L2:L3"/>
    <mergeCell ref="X3:Y3"/>
    <mergeCell ref="Z2:Z3"/>
    <mergeCell ref="AA2:AA3"/>
    <mergeCell ref="B2:B3"/>
    <mergeCell ref="F2:G2"/>
    <mergeCell ref="A2:A3"/>
    <mergeCell ref="H2:I2"/>
    <mergeCell ref="C2:E2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Diana</cp:lastModifiedBy>
  <cp:lastPrinted>2026-07-06T08:42:47Z</cp:lastPrinted>
  <dcterms:created xsi:type="dcterms:W3CDTF">2017-10-27T15:50:09Z</dcterms:created>
  <dcterms:modified xsi:type="dcterms:W3CDTF">2026-07-08T05:31:11Z</dcterms:modified>
</cp:coreProperties>
</file>