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Христина\ТАБЛИЦІ\2025\"/>
    </mc:Choice>
  </mc:AlternateContent>
  <bookViews>
    <workbookView xWindow="0" yWindow="-12" windowWidth="19440" windowHeight="7776"/>
  </bookViews>
  <sheets>
    <sheet name="Статистика" sheetId="1" r:id="rId1"/>
    <sheet name="Лист4" sheetId="5" state="hidden" r:id="rId2"/>
  </sheets>
  <definedNames>
    <definedName name="Суди">Статистика!$B$5:$B$14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G4" i="1" l="1"/>
  <c r="F4" i="1"/>
  <c r="AC5" i="1" l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B21" i="1" l="1"/>
  <c r="Y21" i="1"/>
  <c r="V21" i="1"/>
  <c r="S21" i="1"/>
  <c r="N21" i="1"/>
  <c r="K21" i="1"/>
  <c r="J21" i="1"/>
  <c r="AB20" i="1"/>
  <c r="Y20" i="1"/>
  <c r="V20" i="1"/>
  <c r="S20" i="1"/>
  <c r="N20" i="1"/>
  <c r="K20" i="1"/>
  <c r="J20" i="1"/>
  <c r="AB19" i="1"/>
  <c r="Y19" i="1"/>
  <c r="V19" i="1"/>
  <c r="S19" i="1"/>
  <c r="N19" i="1"/>
  <c r="K19" i="1"/>
  <c r="J19" i="1"/>
  <c r="AB18" i="1"/>
  <c r="Y18" i="1"/>
  <c r="V18" i="1"/>
  <c r="S18" i="1"/>
  <c r="N18" i="1"/>
  <c r="K18" i="1"/>
  <c r="J18" i="1"/>
  <c r="AB17" i="1"/>
  <c r="Y17" i="1"/>
  <c r="V17" i="1"/>
  <c r="S17" i="1"/>
  <c r="N17" i="1"/>
  <c r="K17" i="1"/>
  <c r="J17" i="1"/>
  <c r="AB16" i="1"/>
  <c r="Y16" i="1"/>
  <c r="V16" i="1"/>
  <c r="S16" i="1"/>
  <c r="N16" i="1"/>
  <c r="K16" i="1"/>
  <c r="J16" i="1"/>
  <c r="AB15" i="1"/>
  <c r="Y15" i="1"/>
  <c r="V15" i="1"/>
  <c r="S15" i="1"/>
  <c r="N15" i="1"/>
  <c r="K15" i="1"/>
  <c r="J15" i="1"/>
  <c r="AB14" i="1"/>
  <c r="Y14" i="1"/>
  <c r="V14" i="1"/>
  <c r="S14" i="1"/>
  <c r="N14" i="1"/>
  <c r="K14" i="1"/>
  <c r="J14" i="1"/>
  <c r="AB13" i="1"/>
  <c r="Y13" i="1"/>
  <c r="V13" i="1"/>
  <c r="S13" i="1"/>
  <c r="N13" i="1"/>
  <c r="K13" i="1"/>
  <c r="J13" i="1"/>
  <c r="AB12" i="1"/>
  <c r="Y12" i="1"/>
  <c r="V12" i="1"/>
  <c r="S12" i="1"/>
  <c r="N12" i="1"/>
  <c r="K12" i="1"/>
  <c r="J12" i="1"/>
  <c r="AB11" i="1"/>
  <c r="Y11" i="1"/>
  <c r="V11" i="1"/>
  <c r="S11" i="1"/>
  <c r="N11" i="1"/>
  <c r="K11" i="1"/>
  <c r="J11" i="1"/>
  <c r="AB10" i="1"/>
  <c r="Y10" i="1"/>
  <c r="V10" i="1"/>
  <c r="S10" i="1"/>
  <c r="N10" i="1"/>
  <c r="K10" i="1"/>
  <c r="J10" i="1"/>
  <c r="AB9" i="1"/>
  <c r="Y9" i="1"/>
  <c r="V9" i="1"/>
  <c r="S9" i="1"/>
  <c r="N9" i="1"/>
  <c r="K9" i="1"/>
  <c r="J9" i="1"/>
  <c r="AB8" i="1"/>
  <c r="Y8" i="1"/>
  <c r="V8" i="1"/>
  <c r="S8" i="1"/>
  <c r="N8" i="1"/>
  <c r="K8" i="1"/>
  <c r="J8" i="1"/>
  <c r="AB7" i="1"/>
  <c r="Y7" i="1"/>
  <c r="V7" i="1"/>
  <c r="S7" i="1"/>
  <c r="N7" i="1"/>
  <c r="K7" i="1"/>
  <c r="J7" i="1"/>
  <c r="AB6" i="1"/>
  <c r="Y6" i="1"/>
  <c r="V6" i="1"/>
  <c r="S6" i="1"/>
  <c r="N6" i="1"/>
  <c r="K6" i="1"/>
  <c r="J6" i="1"/>
  <c r="AB5" i="1"/>
  <c r="Y5" i="1"/>
  <c r="V5" i="1"/>
  <c r="S5" i="1"/>
  <c r="N5" i="1"/>
  <c r="K5" i="1"/>
  <c r="J5" i="1"/>
  <c r="AB4" i="1"/>
  <c r="Y4" i="1"/>
  <c r="V4" i="1"/>
  <c r="S4" i="1"/>
  <c r="N4" i="1"/>
  <c r="AD4" i="1"/>
  <c r="AC4" i="1"/>
  <c r="C4" i="1"/>
  <c r="K4" i="1" l="1"/>
  <c r="J4" i="1"/>
</calcChain>
</file>

<file path=xl/sharedStrings.xml><?xml version="1.0" encoding="utf-8"?>
<sst xmlns="http://schemas.openxmlformats.org/spreadsheetml/2006/main" count="61" uniqueCount="50">
  <si>
    <t>Всього</t>
  </si>
  <si>
    <t>№</t>
  </si>
  <si>
    <t>Суд</t>
  </si>
  <si>
    <t>усього</t>
  </si>
  <si>
    <t xml:space="preserve">Кількісний склад суддів  суду </t>
  </si>
  <si>
    <t>визначено наказом ДСА</t>
  </si>
  <si>
    <t xml:space="preserve">Бережанський районний суд </t>
  </si>
  <si>
    <t xml:space="preserve">Борщівський районний суд </t>
  </si>
  <si>
    <t xml:space="preserve">Гусятинський районний суд </t>
  </si>
  <si>
    <t xml:space="preserve">Заліщицький районний суд </t>
  </si>
  <si>
    <t xml:space="preserve">Збаразький районний суд </t>
  </si>
  <si>
    <t xml:space="preserve">Зборівський районний суд </t>
  </si>
  <si>
    <t xml:space="preserve">Козівський районний суд </t>
  </si>
  <si>
    <t xml:space="preserve">Монастириський районний суд </t>
  </si>
  <si>
    <t xml:space="preserve">Підгаєцький районний суд </t>
  </si>
  <si>
    <t xml:space="preserve">Теребовлянський районний суд </t>
  </si>
  <si>
    <t>Бучацький районний суд</t>
  </si>
  <si>
    <t xml:space="preserve">Кременецький районний суд </t>
  </si>
  <si>
    <t xml:space="preserve">Лановецький районний суд </t>
  </si>
  <si>
    <t xml:space="preserve">Підволочиський районний суд </t>
  </si>
  <si>
    <t xml:space="preserve">Чортківський районний суд </t>
  </si>
  <si>
    <t xml:space="preserve">Шумський районний суд </t>
  </si>
  <si>
    <t>% збільшення/зменшення</t>
  </si>
  <si>
    <t>Перебувало у провадженні</t>
  </si>
  <si>
    <t>Надходження</t>
  </si>
  <si>
    <t>Надійшло  справ і матеріалів</t>
  </si>
  <si>
    <t>Надійшло</t>
  </si>
  <si>
    <t>Розглянуто справ і матеріалів І пів.2024</t>
  </si>
  <si>
    <t>Кримінальні І пів.2024</t>
  </si>
  <si>
    <t>Адміністративні І пів.2024</t>
  </si>
  <si>
    <t>Цивільні І пів.2024</t>
  </si>
  <si>
    <t>Адмін.правопорушення І пів.2024</t>
  </si>
  <si>
    <t>Середньо-місячне надходження всіх справ (в місяць) І пів.2024</t>
  </si>
  <si>
    <t xml:space="preserve">Тернопільський міськрайонний суд </t>
  </si>
  <si>
    <t>Узагальнена інформація щодо надходження та розгляду справ місцевими загальними судами Тернопільської області за I півріччя 2025 року в порівнянні з I півріччям 2024 року</t>
  </si>
  <si>
    <t>здійснювали правосуддя у I пів. 2024</t>
  </si>
  <si>
    <t>здійснювали правосуддя у І пів. 2025</t>
  </si>
  <si>
    <t>Перебувало в провадженні справ і матеріалів I півріччя 2024</t>
  </si>
  <si>
    <t>Перебувало в провадженні  справ і матеріалів І півріччя 2025</t>
  </si>
  <si>
    <t>Розглянуто справ і матеріалів І пів.2025</t>
  </si>
  <si>
    <t>Кримінальні І пів.2025</t>
  </si>
  <si>
    <t>Адміністративні І пів.2025</t>
  </si>
  <si>
    <t>Цивільні І пів.2025</t>
  </si>
  <si>
    <t>Адмін.правопорушення І пів.2025</t>
  </si>
  <si>
    <t>Середньо-місячне надходження всіх справ (в місяць) І пів.2025</t>
  </si>
  <si>
    <t>Залишок нерозглянутих справ і матеріалів на кінець звітного періоду (станом на 30.06.2024)</t>
  </si>
  <si>
    <t xml:space="preserve">усього </t>
  </si>
  <si>
    <t>Залишок нерозглянутих справ і матеріалів на кінець звітного періоду (станом на 30.06.2025)</t>
  </si>
  <si>
    <t xml:space="preserve">Завідувач сектору організаційного забезпечення діяльності судів та судової статистики               </t>
  </si>
  <si>
    <t>Діана МУДРОВА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</si>
</sst>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2" fillId="0" borderId="0" xfId="0" applyFont="1"/>
    <xf numFmtId="0" fontId="5" fillId="0" borderId="2" xfId="0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2" fillId="4" borderId="0" xfId="0" applyFont="1" applyFill="1"/>
    <xf numFmtId="0" fontId="2" fillId="4" borderId="0" xfId="0" applyFont="1" applyFill="1" applyAlignment="1">
      <alignment horizontal="center"/>
    </xf>
    <xf numFmtId="0" fontId="2" fillId="0" borderId="0" xfId="0" applyFont="1" applyAlignment="1">
      <alignment vertical="top"/>
    </xf>
    <xf numFmtId="0" fontId="7" fillId="3" borderId="2" xfId="0" applyFont="1" applyFill="1" applyBorder="1" applyAlignment="1">
      <alignment horizontal="center" vertical="top" wrapText="1"/>
    </xf>
    <xf numFmtId="0" fontId="7" fillId="3" borderId="5" xfId="0" applyFont="1" applyFill="1" applyBorder="1" applyAlignment="1">
      <alignment horizontal="center" vertical="top" wrapText="1"/>
    </xf>
    <xf numFmtId="0" fontId="4" fillId="3" borderId="2" xfId="0" applyNumberFormat="1" applyFont="1" applyFill="1" applyBorder="1" applyAlignment="1" applyProtection="1">
      <alignment horizontal="center" vertical="top" wrapText="1"/>
    </xf>
    <xf numFmtId="0" fontId="3" fillId="3" borderId="2" xfId="0" applyNumberFormat="1" applyFont="1" applyFill="1" applyBorder="1" applyAlignment="1" applyProtection="1">
      <alignment horizontal="center" vertical="top" wrapText="1"/>
    </xf>
    <xf numFmtId="0" fontId="3" fillId="3" borderId="5" xfId="0" applyNumberFormat="1" applyFont="1" applyFill="1" applyBorder="1" applyAlignment="1" applyProtection="1">
      <alignment horizontal="center" vertical="top" wrapText="1"/>
    </xf>
    <xf numFmtId="0" fontId="9" fillId="0" borderId="2" xfId="0" applyFont="1" applyBorder="1" applyAlignment="1">
      <alignment horizontal="center" vertical="top"/>
    </xf>
    <xf numFmtId="3" fontId="9" fillId="0" borderId="2" xfId="0" applyNumberFormat="1" applyFont="1" applyFill="1" applyBorder="1" applyAlignment="1" applyProtection="1">
      <alignment horizontal="center" vertical="top"/>
    </xf>
    <xf numFmtId="0" fontId="10" fillId="4" borderId="0" xfId="0" applyFont="1" applyFill="1" applyAlignment="1">
      <alignment horizontal="center" vertical="top"/>
    </xf>
    <xf numFmtId="0" fontId="10" fillId="2" borderId="0" xfId="0" applyFont="1" applyFill="1" applyAlignment="1">
      <alignment horizontal="center" vertical="top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4" borderId="2" xfId="0" applyNumberFormat="1" applyFont="1" applyFill="1" applyBorder="1" applyAlignment="1" applyProtection="1">
      <alignment horizontal="center" vertical="top" wrapText="1"/>
    </xf>
    <xf numFmtId="3" fontId="6" fillId="5" borderId="2" xfId="0" applyNumberFormat="1" applyFont="1" applyFill="1" applyBorder="1" applyAlignment="1" applyProtection="1">
      <alignment horizontal="center" vertical="top"/>
    </xf>
    <xf numFmtId="3" fontId="6" fillId="5" borderId="2" xfId="0" applyNumberFormat="1" applyFont="1" applyFill="1" applyBorder="1" applyAlignment="1">
      <alignment horizontal="center" vertical="top"/>
    </xf>
    <xf numFmtId="0" fontId="6" fillId="5" borderId="2" xfId="0" applyFont="1" applyFill="1" applyBorder="1" applyAlignment="1">
      <alignment horizontal="center" vertical="top"/>
    </xf>
    <xf numFmtId="2" fontId="6" fillId="5" borderId="2" xfId="0" applyNumberFormat="1" applyFont="1" applyFill="1" applyBorder="1" applyAlignment="1">
      <alignment horizontal="center" vertical="top"/>
    </xf>
    <xf numFmtId="0" fontId="6" fillId="5" borderId="2" xfId="0" applyFont="1" applyFill="1" applyBorder="1" applyAlignment="1">
      <alignment horizontal="left" vertical="top"/>
    </xf>
    <xf numFmtId="0" fontId="3" fillId="0" borderId="2" xfId="0" applyNumberFormat="1" applyFont="1" applyFill="1" applyBorder="1" applyAlignment="1" applyProtection="1">
      <alignment horizontal="left" vertical="top" wrapText="1"/>
    </xf>
    <xf numFmtId="0" fontId="2" fillId="0" borderId="0" xfId="0" applyFont="1" applyAlignment="1">
      <alignment horizontal="left" vertical="top"/>
    </xf>
    <xf numFmtId="0" fontId="11" fillId="0" borderId="0" xfId="0" applyFont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11" fillId="0" borderId="0" xfId="0" applyFont="1" applyAlignment="1">
      <alignment vertical="top"/>
    </xf>
    <xf numFmtId="0" fontId="11" fillId="4" borderId="0" xfId="0" applyFont="1" applyFill="1"/>
    <xf numFmtId="0" fontId="11" fillId="0" borderId="0" xfId="0" applyFont="1"/>
    <xf numFmtId="0" fontId="12" fillId="3" borderId="3" xfId="0" applyNumberFormat="1" applyFont="1" applyFill="1" applyBorder="1" applyAlignment="1" applyProtection="1">
      <alignment horizontal="center" vertical="center" wrapText="1"/>
    </xf>
    <xf numFmtId="0" fontId="12" fillId="3" borderId="2" xfId="0" applyNumberFormat="1" applyFont="1" applyFill="1" applyBorder="1" applyAlignment="1" applyProtection="1">
      <alignment horizontal="center" vertical="center" wrapText="1"/>
    </xf>
    <xf numFmtId="0" fontId="4" fillId="0" borderId="2" xfId="1" applyFont="1" applyFill="1" applyBorder="1" applyAlignment="1" applyProtection="1">
      <alignment horizontal="center" vertical="top" wrapText="1"/>
      <protection locked="0"/>
    </xf>
    <xf numFmtId="1" fontId="6" fillId="5" borderId="2" xfId="2" applyNumberFormat="1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left" vertical="top"/>
    </xf>
    <xf numFmtId="0" fontId="3" fillId="3" borderId="2" xfId="0" applyNumberFormat="1" applyFont="1" applyFill="1" applyBorder="1" applyAlignment="1" applyProtection="1">
      <alignment horizontal="center" vertical="top" wrapText="1"/>
    </xf>
    <xf numFmtId="0" fontId="7" fillId="3" borderId="2" xfId="0" applyFont="1" applyFill="1" applyBorder="1" applyAlignment="1">
      <alignment horizontal="center" vertical="top"/>
    </xf>
    <xf numFmtId="0" fontId="8" fillId="3" borderId="3" xfId="0" applyNumberFormat="1" applyFont="1" applyFill="1" applyBorder="1" applyAlignment="1" applyProtection="1">
      <alignment horizontal="center" vertical="top" wrapText="1"/>
    </xf>
    <xf numFmtId="0" fontId="8" fillId="3" borderId="4" xfId="0" applyNumberFormat="1" applyFont="1" applyFill="1" applyBorder="1" applyAlignment="1" applyProtection="1">
      <alignment horizontal="center"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3" borderId="5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6" xfId="0" applyFont="1" applyFill="1" applyBorder="1" applyAlignment="1">
      <alignment horizontal="center" vertical="top" wrapText="1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horizontal="left"/>
    </xf>
  </cellXfs>
  <cellStyles count="3">
    <cellStyle name="Обычный" xfId="0" builtinId="0"/>
    <cellStyle name="Обычный 2" xfId="1"/>
    <cellStyle name="Обычный 3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25"/>
  <sheetViews>
    <sheetView tabSelected="1" topLeftCell="D4" zoomScale="40" zoomScaleNormal="40" workbookViewId="0">
      <selection sqref="A1:AD26"/>
    </sheetView>
  </sheetViews>
  <sheetFormatPr defaultColWidth="6.44140625" defaultRowHeight="15.6" x14ac:dyDescent="0.3"/>
  <cols>
    <col min="1" max="1" width="4.6640625" style="6" customWidth="1"/>
    <col min="2" max="2" width="63.77734375" style="24" customWidth="1"/>
    <col min="3" max="3" width="13.33203125" style="6" customWidth="1"/>
    <col min="4" max="5" width="13.88671875" style="6" customWidth="1"/>
    <col min="6" max="6" width="13.44140625" style="6" customWidth="1"/>
    <col min="7" max="7" width="15.5546875" style="6" customWidth="1"/>
    <col min="8" max="8" width="14.88671875" style="6" customWidth="1"/>
    <col min="9" max="9" width="15.5546875" style="6" customWidth="1"/>
    <col min="10" max="10" width="16" style="6" customWidth="1"/>
    <col min="11" max="11" width="15.44140625" style="6" customWidth="1"/>
    <col min="12" max="13" width="16.33203125" style="6" customWidth="1"/>
    <col min="14" max="16" width="18" style="6" customWidth="1"/>
    <col min="17" max="17" width="15.33203125" style="6" customWidth="1"/>
    <col min="18" max="18" width="15.44140625" style="6" customWidth="1"/>
    <col min="19" max="19" width="17.88671875" style="6" customWidth="1"/>
    <col min="20" max="20" width="15.33203125" style="6" customWidth="1"/>
    <col min="21" max="21" width="15.109375" style="6" customWidth="1"/>
    <col min="22" max="22" width="18" style="6" customWidth="1"/>
    <col min="23" max="23" width="15.33203125" style="6" customWidth="1"/>
    <col min="24" max="24" width="13.5546875" style="6" customWidth="1"/>
    <col min="25" max="25" width="17.88671875" style="6" customWidth="1"/>
    <col min="26" max="26" width="15.44140625" style="6" customWidth="1"/>
    <col min="27" max="27" width="15.5546875" style="6" customWidth="1"/>
    <col min="28" max="28" width="17.88671875" style="6" customWidth="1"/>
    <col min="29" max="29" width="15.6640625" style="6" customWidth="1"/>
    <col min="30" max="30" width="15.88671875" style="6" customWidth="1"/>
    <col min="31" max="105" width="6.44140625" style="4"/>
    <col min="106" max="16384" width="6.44140625" style="1"/>
  </cols>
  <sheetData>
    <row r="1" spans="1:105" s="29" customFormat="1" ht="22.8" x14ac:dyDescent="0.4">
      <c r="A1" s="25" t="s">
        <v>34</v>
      </c>
      <c r="B1" s="26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7"/>
      <c r="W1" s="27"/>
      <c r="X1" s="27"/>
      <c r="Y1" s="27"/>
      <c r="Z1" s="27"/>
      <c r="AA1" s="27"/>
      <c r="AB1" s="27"/>
      <c r="AC1" s="27"/>
      <c r="AD1" s="27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</row>
    <row r="2" spans="1:105" ht="192" customHeight="1" x14ac:dyDescent="0.3">
      <c r="A2" s="36" t="s">
        <v>1</v>
      </c>
      <c r="B2" s="34" t="s">
        <v>2</v>
      </c>
      <c r="C2" s="37" t="s">
        <v>4</v>
      </c>
      <c r="D2" s="38"/>
      <c r="E2" s="38"/>
      <c r="F2" s="35" t="s">
        <v>37</v>
      </c>
      <c r="G2" s="35"/>
      <c r="H2" s="35" t="s">
        <v>38</v>
      </c>
      <c r="I2" s="35"/>
      <c r="J2" s="39" t="s">
        <v>22</v>
      </c>
      <c r="K2" s="40"/>
      <c r="L2" s="35" t="s">
        <v>27</v>
      </c>
      <c r="M2" s="35" t="s">
        <v>39</v>
      </c>
      <c r="N2" s="42" t="s">
        <v>22</v>
      </c>
      <c r="O2" s="31" t="s">
        <v>45</v>
      </c>
      <c r="P2" s="31" t="s">
        <v>47</v>
      </c>
      <c r="Q2" s="7" t="s">
        <v>28</v>
      </c>
      <c r="R2" s="7" t="s">
        <v>40</v>
      </c>
      <c r="S2" s="42" t="s">
        <v>22</v>
      </c>
      <c r="T2" s="8" t="s">
        <v>29</v>
      </c>
      <c r="U2" s="8" t="s">
        <v>41</v>
      </c>
      <c r="V2" s="42" t="s">
        <v>22</v>
      </c>
      <c r="W2" s="7" t="s">
        <v>30</v>
      </c>
      <c r="X2" s="7" t="s">
        <v>42</v>
      </c>
      <c r="Y2" s="42" t="s">
        <v>22</v>
      </c>
      <c r="Z2" s="7" t="s">
        <v>31</v>
      </c>
      <c r="AA2" s="7" t="s">
        <v>43</v>
      </c>
      <c r="AB2" s="42" t="s">
        <v>22</v>
      </c>
      <c r="AC2" s="42" t="s">
        <v>32</v>
      </c>
      <c r="AD2" s="42" t="s">
        <v>44</v>
      </c>
    </row>
    <row r="3" spans="1:105" ht="112.5" customHeight="1" x14ac:dyDescent="0.3">
      <c r="A3" s="36"/>
      <c r="B3" s="34"/>
      <c r="C3" s="9" t="s">
        <v>5</v>
      </c>
      <c r="D3" s="9" t="s">
        <v>35</v>
      </c>
      <c r="E3" s="9" t="s">
        <v>36</v>
      </c>
      <c r="F3" s="10" t="s">
        <v>3</v>
      </c>
      <c r="G3" s="10" t="s">
        <v>26</v>
      </c>
      <c r="H3" s="10" t="s">
        <v>3</v>
      </c>
      <c r="I3" s="10" t="s">
        <v>26</v>
      </c>
      <c r="J3" s="7" t="s">
        <v>23</v>
      </c>
      <c r="K3" s="11" t="s">
        <v>24</v>
      </c>
      <c r="L3" s="35"/>
      <c r="M3" s="35"/>
      <c r="N3" s="43"/>
      <c r="O3" s="30" t="s">
        <v>46</v>
      </c>
      <c r="P3" s="30" t="s">
        <v>46</v>
      </c>
      <c r="Q3" s="41" t="s">
        <v>25</v>
      </c>
      <c r="R3" s="41"/>
      <c r="S3" s="43"/>
      <c r="T3" s="41" t="s">
        <v>25</v>
      </c>
      <c r="U3" s="41"/>
      <c r="V3" s="43"/>
      <c r="W3" s="41" t="s">
        <v>25</v>
      </c>
      <c r="X3" s="41"/>
      <c r="Y3" s="43"/>
      <c r="Z3" s="41" t="s">
        <v>25</v>
      </c>
      <c r="AA3" s="41"/>
      <c r="AB3" s="43"/>
      <c r="AC3" s="43"/>
      <c r="AD3" s="43"/>
    </row>
    <row r="4" spans="1:105" s="15" customFormat="1" ht="30" customHeight="1" x14ac:dyDescent="0.3">
      <c r="A4" s="20"/>
      <c r="B4" s="22" t="s">
        <v>0</v>
      </c>
      <c r="C4" s="20">
        <f>SUM(C5:C21)</f>
        <v>91</v>
      </c>
      <c r="D4" s="20">
        <v>68</v>
      </c>
      <c r="E4" s="33">
        <f t="shared" ref="E4" si="0">SUM(E5:E21)</f>
        <v>76</v>
      </c>
      <c r="F4" s="18">
        <f>SUM(F5:F21)</f>
        <v>38412</v>
      </c>
      <c r="G4" s="19">
        <f>SUM(G5:G21)</f>
        <v>31953</v>
      </c>
      <c r="H4" s="18">
        <v>37105</v>
      </c>
      <c r="I4" s="18">
        <v>29118</v>
      </c>
      <c r="J4" s="21">
        <f>(H4/F4*100)-100</f>
        <v>-3.4025825262938554</v>
      </c>
      <c r="K4" s="21">
        <f>(I4/G4*100)-100</f>
        <v>-8.8724063468218901</v>
      </c>
      <c r="L4" s="18">
        <v>30649</v>
      </c>
      <c r="M4" s="18">
        <v>28043</v>
      </c>
      <c r="N4" s="21">
        <f>(M4/L4*100)-100</f>
        <v>-8.5027243955757115</v>
      </c>
      <c r="O4" s="18">
        <v>7763</v>
      </c>
      <c r="P4" s="18">
        <v>9062</v>
      </c>
      <c r="Q4" s="18">
        <v>9313</v>
      </c>
      <c r="R4" s="18">
        <v>8818</v>
      </c>
      <c r="S4" s="21">
        <f>(R4/Q4*100)-100</f>
        <v>-5.3151508643831278</v>
      </c>
      <c r="T4" s="18">
        <v>539</v>
      </c>
      <c r="U4" s="18">
        <v>1058</v>
      </c>
      <c r="V4" s="21">
        <f>(U4/T4*100)-100</f>
        <v>96.289424860853444</v>
      </c>
      <c r="W4" s="18">
        <v>10739</v>
      </c>
      <c r="X4" s="18">
        <v>11230</v>
      </c>
      <c r="Y4" s="21">
        <f>(X4/W4*100)-100</f>
        <v>4.5721203091535472</v>
      </c>
      <c r="Z4" s="18">
        <v>11362</v>
      </c>
      <c r="AA4" s="18">
        <v>8012</v>
      </c>
      <c r="AB4" s="21">
        <f>(AA4/Z4*100)-100</f>
        <v>-29.484245731385315</v>
      </c>
      <c r="AC4" s="18">
        <f>G4/6</f>
        <v>5325.5</v>
      </c>
      <c r="AD4" s="19">
        <f>I4/6</f>
        <v>4853</v>
      </c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</row>
    <row r="5" spans="1:105" s="3" customFormat="1" ht="47.25" customHeight="1" x14ac:dyDescent="0.3">
      <c r="A5" s="2">
        <v>1</v>
      </c>
      <c r="B5" s="23" t="s">
        <v>6</v>
      </c>
      <c r="C5" s="16">
        <v>5</v>
      </c>
      <c r="D5" s="17">
        <v>4</v>
      </c>
      <c r="E5" s="32">
        <v>4</v>
      </c>
      <c r="F5" s="12">
        <v>1132</v>
      </c>
      <c r="G5" s="13">
        <v>912</v>
      </c>
      <c r="H5" s="2">
        <v>1218</v>
      </c>
      <c r="I5" s="13">
        <v>965</v>
      </c>
      <c r="J5" s="21">
        <f t="shared" ref="J5:J21" si="1">(H5/F5*100)-100</f>
        <v>7.5971731448763364</v>
      </c>
      <c r="K5" s="21">
        <f t="shared" ref="K5:K21" si="2">(I5/G5*100)-100</f>
        <v>5.8114035087719458</v>
      </c>
      <c r="L5" s="13">
        <v>880</v>
      </c>
      <c r="M5" s="13">
        <v>963</v>
      </c>
      <c r="N5" s="21">
        <f t="shared" ref="N5:N21" si="3">(M5/L5*100)-100</f>
        <v>9.4318181818181728</v>
      </c>
      <c r="O5" s="2">
        <v>252</v>
      </c>
      <c r="P5" s="13">
        <v>255</v>
      </c>
      <c r="Q5" s="13">
        <v>269</v>
      </c>
      <c r="R5" s="13">
        <v>382</v>
      </c>
      <c r="S5" s="21">
        <f t="shared" ref="S5:S21" si="4">(R5/Q5*100)-100</f>
        <v>42.0074349442379</v>
      </c>
      <c r="T5" s="13">
        <v>15</v>
      </c>
      <c r="U5" s="13">
        <v>22</v>
      </c>
      <c r="V5" s="21">
        <f t="shared" ref="V5:V21" si="5">(U5/T5*100)-100</f>
        <v>46.666666666666657</v>
      </c>
      <c r="W5" s="13">
        <v>263</v>
      </c>
      <c r="X5" s="13">
        <v>290</v>
      </c>
      <c r="Y5" s="21">
        <f t="shared" ref="Y5:Y21" si="6">(X5/W5*100)-100</f>
        <v>10.266159695817507</v>
      </c>
      <c r="Z5" s="13">
        <v>365</v>
      </c>
      <c r="AA5" s="13">
        <v>271</v>
      </c>
      <c r="AB5" s="21">
        <f t="shared" ref="AB5:AB21" si="7">(AA5/Z5*100)-100</f>
        <v>-25.753424657534254</v>
      </c>
      <c r="AC5" s="18">
        <f t="shared" ref="AC5:AC21" si="8">G5/6</f>
        <v>152</v>
      </c>
      <c r="AD5" s="19">
        <f t="shared" ref="AD5:AD21" si="9">I5/6</f>
        <v>160.83333333333334</v>
      </c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</row>
    <row r="6" spans="1:105" s="3" customFormat="1" ht="50.25" customHeight="1" x14ac:dyDescent="0.3">
      <c r="A6" s="2">
        <v>2</v>
      </c>
      <c r="B6" s="23" t="s">
        <v>7</v>
      </c>
      <c r="C6" s="16">
        <v>4</v>
      </c>
      <c r="D6" s="17">
        <v>3</v>
      </c>
      <c r="E6" s="32">
        <v>3</v>
      </c>
      <c r="F6" s="12">
        <v>1247</v>
      </c>
      <c r="G6" s="13">
        <v>1046</v>
      </c>
      <c r="H6" s="2">
        <v>1242</v>
      </c>
      <c r="I6" s="13">
        <v>981</v>
      </c>
      <c r="J6" s="21">
        <f t="shared" si="1"/>
        <v>-0.4009623095429049</v>
      </c>
      <c r="K6" s="21">
        <f t="shared" si="2"/>
        <v>-6.214149139579348</v>
      </c>
      <c r="L6" s="13">
        <v>1007</v>
      </c>
      <c r="M6" s="13">
        <v>918</v>
      </c>
      <c r="N6" s="21">
        <f t="shared" si="3"/>
        <v>-8.8381330685203636</v>
      </c>
      <c r="O6" s="2">
        <v>240</v>
      </c>
      <c r="P6" s="13">
        <v>324</v>
      </c>
      <c r="Q6" s="13">
        <v>245</v>
      </c>
      <c r="R6" s="13">
        <v>202</v>
      </c>
      <c r="S6" s="21">
        <f t="shared" si="4"/>
        <v>-17.551020408163268</v>
      </c>
      <c r="T6" s="13">
        <v>14</v>
      </c>
      <c r="U6" s="13">
        <v>11</v>
      </c>
      <c r="V6" s="21">
        <f t="shared" si="5"/>
        <v>-21.428571428571431</v>
      </c>
      <c r="W6" s="13">
        <v>429</v>
      </c>
      <c r="X6" s="13">
        <v>546</v>
      </c>
      <c r="Y6" s="21">
        <f t="shared" si="6"/>
        <v>27.272727272727266</v>
      </c>
      <c r="Z6" s="13">
        <v>358</v>
      </c>
      <c r="AA6" s="13">
        <v>222</v>
      </c>
      <c r="AB6" s="21">
        <f t="shared" si="7"/>
        <v>-37.988826815642462</v>
      </c>
      <c r="AC6" s="18">
        <f t="shared" si="8"/>
        <v>174.33333333333334</v>
      </c>
      <c r="AD6" s="19">
        <f t="shared" si="9"/>
        <v>163.5</v>
      </c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</row>
    <row r="7" spans="1:105" s="3" customFormat="1" ht="48" customHeight="1" x14ac:dyDescent="0.3">
      <c r="A7" s="2">
        <v>3</v>
      </c>
      <c r="B7" s="23" t="s">
        <v>16</v>
      </c>
      <c r="C7" s="16">
        <v>4</v>
      </c>
      <c r="D7" s="17">
        <v>3</v>
      </c>
      <c r="E7" s="32">
        <v>3</v>
      </c>
      <c r="F7" s="12">
        <v>1414</v>
      </c>
      <c r="G7" s="13">
        <v>1201</v>
      </c>
      <c r="H7" s="2">
        <v>1339</v>
      </c>
      <c r="I7" s="13">
        <v>1066</v>
      </c>
      <c r="J7" s="21">
        <f t="shared" si="1"/>
        <v>-5.3041018387553009</v>
      </c>
      <c r="K7" s="21">
        <f t="shared" si="2"/>
        <v>-11.240632805995006</v>
      </c>
      <c r="L7" s="13">
        <v>1165</v>
      </c>
      <c r="M7" s="13">
        <v>1058</v>
      </c>
      <c r="N7" s="21">
        <f t="shared" si="3"/>
        <v>-9.1845493562231724</v>
      </c>
      <c r="O7" s="2">
        <v>249</v>
      </c>
      <c r="P7" s="13">
        <v>281</v>
      </c>
      <c r="Q7" s="13">
        <v>392</v>
      </c>
      <c r="R7" s="13">
        <v>324</v>
      </c>
      <c r="S7" s="21">
        <f t="shared" si="4"/>
        <v>-17.346938775510196</v>
      </c>
      <c r="T7" s="13">
        <v>49</v>
      </c>
      <c r="U7" s="13">
        <v>74</v>
      </c>
      <c r="V7" s="21">
        <f t="shared" si="5"/>
        <v>51.020408163265301</v>
      </c>
      <c r="W7" s="13">
        <v>310</v>
      </c>
      <c r="X7" s="13">
        <v>393</v>
      </c>
      <c r="Y7" s="21">
        <f t="shared" si="6"/>
        <v>26.774193548387103</v>
      </c>
      <c r="Z7" s="13">
        <v>450</v>
      </c>
      <c r="AA7" s="13">
        <v>275</v>
      </c>
      <c r="AB7" s="21">
        <f t="shared" si="7"/>
        <v>-38.888888888888886</v>
      </c>
      <c r="AC7" s="18">
        <f t="shared" si="8"/>
        <v>200.16666666666666</v>
      </c>
      <c r="AD7" s="19">
        <f t="shared" si="9"/>
        <v>177.66666666666666</v>
      </c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</row>
    <row r="8" spans="1:105" s="3" customFormat="1" ht="48" customHeight="1" x14ac:dyDescent="0.3">
      <c r="A8" s="2">
        <v>4</v>
      </c>
      <c r="B8" s="23" t="s">
        <v>8</v>
      </c>
      <c r="C8" s="16">
        <v>5</v>
      </c>
      <c r="D8" s="17">
        <v>3</v>
      </c>
      <c r="E8" s="32">
        <v>3</v>
      </c>
      <c r="F8" s="12">
        <v>1566</v>
      </c>
      <c r="G8" s="13">
        <v>1156</v>
      </c>
      <c r="H8" s="2">
        <v>1354</v>
      </c>
      <c r="I8" s="13">
        <v>1016</v>
      </c>
      <c r="J8" s="21">
        <f t="shared" si="1"/>
        <v>-13.537675606641116</v>
      </c>
      <c r="K8" s="21">
        <f t="shared" si="2"/>
        <v>-12.110726643598611</v>
      </c>
      <c r="L8" s="13">
        <v>1191</v>
      </c>
      <c r="M8" s="13">
        <v>950</v>
      </c>
      <c r="N8" s="21">
        <f t="shared" si="3"/>
        <v>-20.235096557514694</v>
      </c>
      <c r="O8" s="2">
        <v>375</v>
      </c>
      <c r="P8" s="13">
        <v>404</v>
      </c>
      <c r="Q8" s="13">
        <v>290</v>
      </c>
      <c r="R8" s="13">
        <v>222</v>
      </c>
      <c r="S8" s="21">
        <f t="shared" si="4"/>
        <v>-23.448275862068968</v>
      </c>
      <c r="T8" s="13">
        <v>21</v>
      </c>
      <c r="U8" s="13">
        <v>40</v>
      </c>
      <c r="V8" s="21">
        <f t="shared" si="5"/>
        <v>90.476190476190453</v>
      </c>
      <c r="W8" s="13">
        <v>340</v>
      </c>
      <c r="X8" s="13">
        <v>453</v>
      </c>
      <c r="Y8" s="21">
        <f t="shared" si="6"/>
        <v>33.235294117647044</v>
      </c>
      <c r="Z8" s="13">
        <v>505</v>
      </c>
      <c r="AA8" s="13">
        <v>301</v>
      </c>
      <c r="AB8" s="21">
        <f t="shared" si="7"/>
        <v>-40.396039603960396</v>
      </c>
      <c r="AC8" s="18">
        <f t="shared" si="8"/>
        <v>192.66666666666666</v>
      </c>
      <c r="AD8" s="19">
        <f t="shared" si="9"/>
        <v>169.33333333333334</v>
      </c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</row>
    <row r="9" spans="1:105" s="3" customFormat="1" ht="48" customHeight="1" x14ac:dyDescent="0.3">
      <c r="A9" s="2">
        <v>5</v>
      </c>
      <c r="B9" s="23" t="s">
        <v>9</v>
      </c>
      <c r="C9" s="16">
        <v>3</v>
      </c>
      <c r="D9" s="17">
        <v>2</v>
      </c>
      <c r="E9" s="32">
        <v>3</v>
      </c>
      <c r="F9" s="12">
        <v>1193</v>
      </c>
      <c r="G9" s="13">
        <v>1029</v>
      </c>
      <c r="H9" s="2">
        <v>1254</v>
      </c>
      <c r="I9" s="13">
        <v>984</v>
      </c>
      <c r="J9" s="21">
        <f t="shared" si="1"/>
        <v>5.1131601005867537</v>
      </c>
      <c r="K9" s="21">
        <f t="shared" si="2"/>
        <v>-4.3731778425655961</v>
      </c>
      <c r="L9" s="13">
        <v>920</v>
      </c>
      <c r="M9" s="13">
        <v>1019</v>
      </c>
      <c r="N9" s="21">
        <f t="shared" si="3"/>
        <v>10.760869565217405</v>
      </c>
      <c r="O9" s="2">
        <v>273</v>
      </c>
      <c r="P9" s="13">
        <v>235</v>
      </c>
      <c r="Q9" s="13">
        <v>319</v>
      </c>
      <c r="R9" s="13">
        <v>301</v>
      </c>
      <c r="S9" s="21">
        <f t="shared" si="4"/>
        <v>-5.6426332288401255</v>
      </c>
      <c r="T9" s="13">
        <v>12</v>
      </c>
      <c r="U9" s="13">
        <v>23</v>
      </c>
      <c r="V9" s="21">
        <f t="shared" si="5"/>
        <v>91.666666666666686</v>
      </c>
      <c r="W9" s="13">
        <v>324</v>
      </c>
      <c r="X9" s="13">
        <v>358</v>
      </c>
      <c r="Y9" s="21">
        <f t="shared" si="6"/>
        <v>10.493827160493822</v>
      </c>
      <c r="Z9" s="13">
        <v>374</v>
      </c>
      <c r="AA9" s="13">
        <v>302</v>
      </c>
      <c r="AB9" s="21">
        <f t="shared" si="7"/>
        <v>-19.251336898395721</v>
      </c>
      <c r="AC9" s="18">
        <f t="shared" si="8"/>
        <v>171.5</v>
      </c>
      <c r="AD9" s="19">
        <f t="shared" si="9"/>
        <v>164</v>
      </c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</row>
    <row r="10" spans="1:105" s="3" customFormat="1" ht="48" customHeight="1" x14ac:dyDescent="0.3">
      <c r="A10" s="2">
        <v>6</v>
      </c>
      <c r="B10" s="23" t="s">
        <v>10</v>
      </c>
      <c r="C10" s="16">
        <v>4</v>
      </c>
      <c r="D10" s="17">
        <v>4</v>
      </c>
      <c r="E10" s="32">
        <v>4</v>
      </c>
      <c r="F10" s="12">
        <v>1860</v>
      </c>
      <c r="G10" s="13">
        <v>1573</v>
      </c>
      <c r="H10" s="2">
        <v>1722</v>
      </c>
      <c r="I10" s="13">
        <v>1303</v>
      </c>
      <c r="J10" s="21">
        <f t="shared" si="1"/>
        <v>-7.4193548387096797</v>
      </c>
      <c r="K10" s="21">
        <f t="shared" si="2"/>
        <v>-17.164653528289904</v>
      </c>
      <c r="L10" s="13">
        <v>1456</v>
      </c>
      <c r="M10" s="13">
        <v>1219</v>
      </c>
      <c r="N10" s="21">
        <f t="shared" si="3"/>
        <v>-16.277472527472526</v>
      </c>
      <c r="O10" s="2">
        <v>404</v>
      </c>
      <c r="P10" s="13">
        <v>503</v>
      </c>
      <c r="Q10" s="13">
        <v>445</v>
      </c>
      <c r="R10" s="13">
        <v>339</v>
      </c>
      <c r="S10" s="21">
        <f t="shared" si="4"/>
        <v>-23.82022471910112</v>
      </c>
      <c r="T10" s="13">
        <v>14</v>
      </c>
      <c r="U10" s="13">
        <v>15</v>
      </c>
      <c r="V10" s="21">
        <f t="shared" si="5"/>
        <v>7.1428571428571388</v>
      </c>
      <c r="W10" s="13">
        <v>393</v>
      </c>
      <c r="X10" s="13">
        <v>507</v>
      </c>
      <c r="Y10" s="21">
        <f t="shared" si="6"/>
        <v>29.007633587786273</v>
      </c>
      <c r="Z10" s="13">
        <v>721</v>
      </c>
      <c r="AA10" s="13">
        <v>442</v>
      </c>
      <c r="AB10" s="21">
        <f t="shared" si="7"/>
        <v>-38.696255201109572</v>
      </c>
      <c r="AC10" s="18">
        <f t="shared" si="8"/>
        <v>262.16666666666669</v>
      </c>
      <c r="AD10" s="19">
        <f t="shared" si="9"/>
        <v>217.16666666666666</v>
      </c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</row>
    <row r="11" spans="1:105" s="3" customFormat="1" ht="48.75" customHeight="1" x14ac:dyDescent="0.3">
      <c r="A11" s="2">
        <v>7</v>
      </c>
      <c r="B11" s="23" t="s">
        <v>11</v>
      </c>
      <c r="C11" s="16">
        <v>4</v>
      </c>
      <c r="D11" s="17">
        <v>3</v>
      </c>
      <c r="E11" s="32">
        <v>3</v>
      </c>
      <c r="F11" s="12">
        <v>1519</v>
      </c>
      <c r="G11" s="13">
        <v>1456</v>
      </c>
      <c r="H11" s="2">
        <v>1220</v>
      </c>
      <c r="I11" s="13">
        <v>1118</v>
      </c>
      <c r="J11" s="21">
        <f t="shared" si="1"/>
        <v>-19.684002633311394</v>
      </c>
      <c r="K11" s="21">
        <f t="shared" si="2"/>
        <v>-23.214285714285708</v>
      </c>
      <c r="L11" s="13">
        <v>1392</v>
      </c>
      <c r="M11" s="13">
        <v>1051</v>
      </c>
      <c r="N11" s="21">
        <f t="shared" si="3"/>
        <v>-24.497126436781613</v>
      </c>
      <c r="O11" s="2">
        <v>127</v>
      </c>
      <c r="P11" s="13">
        <v>169</v>
      </c>
      <c r="Q11" s="13">
        <v>349</v>
      </c>
      <c r="R11" s="13">
        <v>322</v>
      </c>
      <c r="S11" s="21">
        <f t="shared" si="4"/>
        <v>-7.7363896848137443</v>
      </c>
      <c r="T11" s="13">
        <v>10</v>
      </c>
      <c r="U11" s="13">
        <v>17</v>
      </c>
      <c r="V11" s="21">
        <f t="shared" si="5"/>
        <v>70</v>
      </c>
      <c r="W11" s="13">
        <v>718</v>
      </c>
      <c r="X11" s="13">
        <v>548</v>
      </c>
      <c r="Y11" s="21">
        <f t="shared" si="6"/>
        <v>-23.67688022284122</v>
      </c>
      <c r="Z11" s="13">
        <v>379</v>
      </c>
      <c r="AA11" s="13">
        <v>231</v>
      </c>
      <c r="AB11" s="21">
        <f t="shared" si="7"/>
        <v>-39.050131926121367</v>
      </c>
      <c r="AC11" s="18">
        <f t="shared" si="8"/>
        <v>242.66666666666666</v>
      </c>
      <c r="AD11" s="19">
        <f t="shared" si="9"/>
        <v>186.33333333333334</v>
      </c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</row>
    <row r="12" spans="1:105" s="3" customFormat="1" ht="48" customHeight="1" x14ac:dyDescent="0.3">
      <c r="A12" s="2">
        <v>8</v>
      </c>
      <c r="B12" s="23" t="s">
        <v>12</v>
      </c>
      <c r="C12" s="16">
        <v>3</v>
      </c>
      <c r="D12" s="17">
        <v>1</v>
      </c>
      <c r="E12" s="32">
        <v>3</v>
      </c>
      <c r="F12" s="12">
        <v>631</v>
      </c>
      <c r="G12" s="13">
        <v>487</v>
      </c>
      <c r="H12" s="2">
        <v>553</v>
      </c>
      <c r="I12" s="13">
        <v>426</v>
      </c>
      <c r="J12" s="21">
        <f t="shared" si="1"/>
        <v>-12.361331220285265</v>
      </c>
      <c r="K12" s="21">
        <f t="shared" si="2"/>
        <v>-12.525667351129371</v>
      </c>
      <c r="L12" s="13">
        <v>446</v>
      </c>
      <c r="M12" s="13">
        <v>408</v>
      </c>
      <c r="N12" s="21">
        <f t="shared" si="3"/>
        <v>-8.5201793721973047</v>
      </c>
      <c r="O12" s="2">
        <v>185</v>
      </c>
      <c r="P12" s="13">
        <v>145</v>
      </c>
      <c r="Q12" s="13">
        <v>51</v>
      </c>
      <c r="R12" s="13">
        <v>38</v>
      </c>
      <c r="S12" s="21">
        <f t="shared" si="4"/>
        <v>-25.490196078431367</v>
      </c>
      <c r="T12" s="13">
        <v>16</v>
      </c>
      <c r="U12" s="13">
        <v>3</v>
      </c>
      <c r="V12" s="21">
        <f t="shared" si="5"/>
        <v>-81.25</v>
      </c>
      <c r="W12" s="13">
        <v>186</v>
      </c>
      <c r="X12" s="13">
        <v>210</v>
      </c>
      <c r="Y12" s="21">
        <f t="shared" si="6"/>
        <v>12.90322580645163</v>
      </c>
      <c r="Z12" s="13">
        <v>234</v>
      </c>
      <c r="AA12" s="13">
        <v>175</v>
      </c>
      <c r="AB12" s="21">
        <f t="shared" si="7"/>
        <v>-25.213675213675216</v>
      </c>
      <c r="AC12" s="18">
        <f t="shared" si="8"/>
        <v>81.166666666666671</v>
      </c>
      <c r="AD12" s="19">
        <f t="shared" si="9"/>
        <v>71</v>
      </c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</row>
    <row r="13" spans="1:105" s="3" customFormat="1" ht="48" customHeight="1" x14ac:dyDescent="0.3">
      <c r="A13" s="2">
        <v>9</v>
      </c>
      <c r="B13" s="23" t="s">
        <v>17</v>
      </c>
      <c r="C13" s="16">
        <v>5</v>
      </c>
      <c r="D13" s="17">
        <v>5</v>
      </c>
      <c r="E13" s="32">
        <v>5</v>
      </c>
      <c r="F13" s="12">
        <v>2627</v>
      </c>
      <c r="G13" s="13">
        <v>2288</v>
      </c>
      <c r="H13" s="2">
        <v>2504</v>
      </c>
      <c r="I13" s="13">
        <v>2190</v>
      </c>
      <c r="J13" s="21">
        <f t="shared" si="1"/>
        <v>-4.6821469356680581</v>
      </c>
      <c r="K13" s="21">
        <f t="shared" si="2"/>
        <v>-4.2832167832167869</v>
      </c>
      <c r="L13" s="13">
        <v>2193</v>
      </c>
      <c r="M13" s="13">
        <v>2134</v>
      </c>
      <c r="N13" s="21">
        <f t="shared" si="3"/>
        <v>-2.6903784769721852</v>
      </c>
      <c r="O13" s="2">
        <v>434</v>
      </c>
      <c r="P13" s="13">
        <v>370</v>
      </c>
      <c r="Q13" s="13">
        <v>638</v>
      </c>
      <c r="R13" s="13">
        <v>628</v>
      </c>
      <c r="S13" s="21">
        <f t="shared" si="4"/>
        <v>-1.5673981191222595</v>
      </c>
      <c r="T13" s="13">
        <v>36</v>
      </c>
      <c r="U13" s="13">
        <v>167</v>
      </c>
      <c r="V13" s="21">
        <f t="shared" si="5"/>
        <v>363.88888888888891</v>
      </c>
      <c r="W13" s="13">
        <v>796</v>
      </c>
      <c r="X13" s="13">
        <v>726</v>
      </c>
      <c r="Y13" s="21">
        <f t="shared" si="6"/>
        <v>-8.7939698492462242</v>
      </c>
      <c r="Z13" s="13">
        <v>818</v>
      </c>
      <c r="AA13" s="13">
        <v>669</v>
      </c>
      <c r="AB13" s="21">
        <f t="shared" si="7"/>
        <v>-18.215158924205383</v>
      </c>
      <c r="AC13" s="18">
        <f t="shared" si="8"/>
        <v>381.33333333333331</v>
      </c>
      <c r="AD13" s="19">
        <f t="shared" si="9"/>
        <v>365</v>
      </c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</row>
    <row r="14" spans="1:105" s="3" customFormat="1" ht="48" customHeight="1" x14ac:dyDescent="0.3">
      <c r="A14" s="2">
        <v>10</v>
      </c>
      <c r="B14" s="23" t="s">
        <v>18</v>
      </c>
      <c r="C14" s="16">
        <v>3</v>
      </c>
      <c r="D14" s="17">
        <v>2</v>
      </c>
      <c r="E14" s="32">
        <v>3</v>
      </c>
      <c r="F14" s="12">
        <v>1035</v>
      </c>
      <c r="G14" s="13">
        <v>791</v>
      </c>
      <c r="H14" s="2">
        <v>1012</v>
      </c>
      <c r="I14" s="13">
        <v>783</v>
      </c>
      <c r="J14" s="21">
        <f t="shared" si="1"/>
        <v>-2.2222222222222285</v>
      </c>
      <c r="K14" s="21">
        <f t="shared" si="2"/>
        <v>-1.0113780025284456</v>
      </c>
      <c r="L14" s="13">
        <v>784</v>
      </c>
      <c r="M14" s="13">
        <v>742</v>
      </c>
      <c r="N14" s="21">
        <f t="shared" si="3"/>
        <v>-5.3571428571428612</v>
      </c>
      <c r="O14" s="2">
        <v>251</v>
      </c>
      <c r="P14" s="13">
        <v>270</v>
      </c>
      <c r="Q14" s="13">
        <v>201</v>
      </c>
      <c r="R14" s="13">
        <v>278</v>
      </c>
      <c r="S14" s="21">
        <f t="shared" si="4"/>
        <v>38.30845771144277</v>
      </c>
      <c r="T14" s="13">
        <v>12</v>
      </c>
      <c r="U14" s="13">
        <v>16</v>
      </c>
      <c r="V14" s="21">
        <f t="shared" si="5"/>
        <v>33.333333333333314</v>
      </c>
      <c r="W14" s="13">
        <v>231</v>
      </c>
      <c r="X14" s="13">
        <v>289</v>
      </c>
      <c r="Y14" s="21">
        <f t="shared" si="6"/>
        <v>25.108225108225099</v>
      </c>
      <c r="Z14" s="13">
        <v>347</v>
      </c>
      <c r="AA14" s="13">
        <v>200</v>
      </c>
      <c r="AB14" s="21">
        <f t="shared" si="7"/>
        <v>-42.363112391930834</v>
      </c>
      <c r="AC14" s="18">
        <f t="shared" si="8"/>
        <v>131.83333333333334</v>
      </c>
      <c r="AD14" s="19">
        <f t="shared" si="9"/>
        <v>130.5</v>
      </c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</row>
    <row r="15" spans="1:105" s="3" customFormat="1" ht="48" customHeight="1" x14ac:dyDescent="0.3">
      <c r="A15" s="2">
        <v>11</v>
      </c>
      <c r="B15" s="23" t="s">
        <v>13</v>
      </c>
      <c r="C15" s="16">
        <v>3</v>
      </c>
      <c r="D15" s="17">
        <v>2</v>
      </c>
      <c r="E15" s="32">
        <v>3</v>
      </c>
      <c r="F15" s="12">
        <v>465</v>
      </c>
      <c r="G15" s="13">
        <v>360</v>
      </c>
      <c r="H15" s="2">
        <v>469</v>
      </c>
      <c r="I15" s="13">
        <v>363</v>
      </c>
      <c r="J15" s="21">
        <f t="shared" si="1"/>
        <v>0.8602150537634401</v>
      </c>
      <c r="K15" s="21">
        <f t="shared" si="2"/>
        <v>0.8333333333333286</v>
      </c>
      <c r="L15" s="13">
        <v>342</v>
      </c>
      <c r="M15" s="13">
        <v>341</v>
      </c>
      <c r="N15" s="21">
        <f t="shared" si="3"/>
        <v>-0.29239766081870755</v>
      </c>
      <c r="O15" s="2">
        <v>123</v>
      </c>
      <c r="P15" s="13">
        <v>128</v>
      </c>
      <c r="Q15" s="13">
        <v>38</v>
      </c>
      <c r="R15" s="13">
        <v>46</v>
      </c>
      <c r="S15" s="21">
        <f t="shared" si="4"/>
        <v>21.05263157894737</v>
      </c>
      <c r="T15" s="13">
        <v>8</v>
      </c>
      <c r="U15" s="13">
        <v>16</v>
      </c>
      <c r="V15" s="21">
        <f t="shared" si="5"/>
        <v>100</v>
      </c>
      <c r="W15" s="13">
        <v>148</v>
      </c>
      <c r="X15" s="13">
        <v>201</v>
      </c>
      <c r="Y15" s="21">
        <f t="shared" si="6"/>
        <v>35.810810810810807</v>
      </c>
      <c r="Z15" s="13">
        <v>166</v>
      </c>
      <c r="AA15" s="13">
        <v>100</v>
      </c>
      <c r="AB15" s="21">
        <f t="shared" si="7"/>
        <v>-39.75903614457831</v>
      </c>
      <c r="AC15" s="18">
        <f t="shared" si="8"/>
        <v>60</v>
      </c>
      <c r="AD15" s="19">
        <f t="shared" si="9"/>
        <v>60.5</v>
      </c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</row>
    <row r="16" spans="1:105" s="3" customFormat="1" ht="48" customHeight="1" x14ac:dyDescent="0.3">
      <c r="A16" s="2">
        <v>12</v>
      </c>
      <c r="B16" s="23" t="s">
        <v>19</v>
      </c>
      <c r="C16" s="16">
        <v>3</v>
      </c>
      <c r="D16" s="17">
        <v>3</v>
      </c>
      <c r="E16" s="32">
        <v>3</v>
      </c>
      <c r="F16" s="12">
        <v>1291</v>
      </c>
      <c r="G16" s="13">
        <v>1066</v>
      </c>
      <c r="H16" s="2">
        <v>1148</v>
      </c>
      <c r="I16" s="13">
        <v>883</v>
      </c>
      <c r="J16" s="21">
        <f t="shared" si="1"/>
        <v>-11.07668474051124</v>
      </c>
      <c r="K16" s="21">
        <f t="shared" si="2"/>
        <v>-17.166979362101316</v>
      </c>
      <c r="L16" s="13">
        <v>986</v>
      </c>
      <c r="M16" s="13">
        <v>858</v>
      </c>
      <c r="N16" s="21">
        <f t="shared" si="3"/>
        <v>-12.981744421906697</v>
      </c>
      <c r="O16" s="2">
        <v>305</v>
      </c>
      <c r="P16" s="13">
        <v>290</v>
      </c>
      <c r="Q16" s="13">
        <v>231</v>
      </c>
      <c r="R16" s="13">
        <v>232</v>
      </c>
      <c r="S16" s="21">
        <f t="shared" si="4"/>
        <v>0.4329004329004249</v>
      </c>
      <c r="T16" s="13">
        <v>10</v>
      </c>
      <c r="U16" s="13">
        <v>23</v>
      </c>
      <c r="V16" s="21">
        <f t="shared" si="5"/>
        <v>129.99999999999997</v>
      </c>
      <c r="W16" s="13">
        <v>364</v>
      </c>
      <c r="X16" s="13">
        <v>357</v>
      </c>
      <c r="Y16" s="21">
        <f t="shared" si="6"/>
        <v>-1.923076923076934</v>
      </c>
      <c r="Z16" s="13">
        <v>461</v>
      </c>
      <c r="AA16" s="13">
        <v>271</v>
      </c>
      <c r="AB16" s="21">
        <f t="shared" si="7"/>
        <v>-41.214750542299349</v>
      </c>
      <c r="AC16" s="18">
        <f t="shared" si="8"/>
        <v>177.66666666666666</v>
      </c>
      <c r="AD16" s="19">
        <f t="shared" si="9"/>
        <v>147.16666666666666</v>
      </c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</row>
    <row r="17" spans="1:105" s="3" customFormat="1" ht="48" customHeight="1" x14ac:dyDescent="0.3">
      <c r="A17" s="2">
        <v>13</v>
      </c>
      <c r="B17" s="23" t="s">
        <v>14</v>
      </c>
      <c r="C17" s="16">
        <v>3</v>
      </c>
      <c r="D17" s="17">
        <v>1</v>
      </c>
      <c r="E17" s="32">
        <v>3</v>
      </c>
      <c r="F17" s="12">
        <v>348</v>
      </c>
      <c r="G17" s="13">
        <v>281</v>
      </c>
      <c r="H17" s="2">
        <v>328</v>
      </c>
      <c r="I17" s="13">
        <v>249</v>
      </c>
      <c r="J17" s="21">
        <f t="shared" si="1"/>
        <v>-5.7471264367816133</v>
      </c>
      <c r="K17" s="21">
        <f t="shared" si="2"/>
        <v>-11.387900355871878</v>
      </c>
      <c r="L17" s="13">
        <v>257</v>
      </c>
      <c r="M17" s="13">
        <v>249</v>
      </c>
      <c r="N17" s="21">
        <f t="shared" si="3"/>
        <v>-3.1128404669260732</v>
      </c>
      <c r="O17" s="2">
        <v>91</v>
      </c>
      <c r="P17" s="13">
        <v>79</v>
      </c>
      <c r="Q17" s="13">
        <v>38</v>
      </c>
      <c r="R17" s="13">
        <v>35</v>
      </c>
      <c r="S17" s="21">
        <f t="shared" si="4"/>
        <v>-7.8947368421052602</v>
      </c>
      <c r="T17" s="13">
        <v>8</v>
      </c>
      <c r="U17" s="13">
        <v>18</v>
      </c>
      <c r="V17" s="21">
        <f t="shared" si="5"/>
        <v>125</v>
      </c>
      <c r="W17" s="13">
        <v>115</v>
      </c>
      <c r="X17" s="13">
        <v>108</v>
      </c>
      <c r="Y17" s="21">
        <f t="shared" si="6"/>
        <v>-6.0869565217391255</v>
      </c>
      <c r="Z17" s="13">
        <v>120</v>
      </c>
      <c r="AA17" s="13">
        <v>88</v>
      </c>
      <c r="AB17" s="21">
        <f t="shared" si="7"/>
        <v>-26.666666666666671</v>
      </c>
      <c r="AC17" s="18">
        <f t="shared" si="8"/>
        <v>46.833333333333336</v>
      </c>
      <c r="AD17" s="19">
        <f t="shared" si="9"/>
        <v>41.5</v>
      </c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</row>
    <row r="18" spans="1:105" s="3" customFormat="1" ht="48" customHeight="1" x14ac:dyDescent="0.3">
      <c r="A18" s="2">
        <v>14</v>
      </c>
      <c r="B18" s="23" t="s">
        <v>15</v>
      </c>
      <c r="C18" s="16">
        <v>5</v>
      </c>
      <c r="D18" s="17">
        <v>5</v>
      </c>
      <c r="E18" s="32">
        <v>4</v>
      </c>
      <c r="F18" s="12">
        <v>1742</v>
      </c>
      <c r="G18" s="13">
        <v>1443</v>
      </c>
      <c r="H18" s="2">
        <v>1524</v>
      </c>
      <c r="I18" s="13">
        <v>1189</v>
      </c>
      <c r="J18" s="21">
        <f t="shared" si="1"/>
        <v>-12.514351320321467</v>
      </c>
      <c r="K18" s="21">
        <f t="shared" si="2"/>
        <v>-17.602217602217607</v>
      </c>
      <c r="L18" s="13">
        <v>1334</v>
      </c>
      <c r="M18" s="13">
        <v>1075</v>
      </c>
      <c r="N18" s="21">
        <f t="shared" si="3"/>
        <v>-19.415292353823091</v>
      </c>
      <c r="O18" s="2">
        <v>408</v>
      </c>
      <c r="P18" s="13">
        <v>449</v>
      </c>
      <c r="Q18" s="13">
        <v>379</v>
      </c>
      <c r="R18" s="13">
        <v>328</v>
      </c>
      <c r="S18" s="21">
        <f t="shared" si="4"/>
        <v>-13.456464379947235</v>
      </c>
      <c r="T18" s="13">
        <v>23</v>
      </c>
      <c r="U18" s="13">
        <v>27</v>
      </c>
      <c r="V18" s="21">
        <f t="shared" si="5"/>
        <v>17.391304347826093</v>
      </c>
      <c r="W18" s="13">
        <v>461</v>
      </c>
      <c r="X18" s="13">
        <v>448</v>
      </c>
      <c r="Y18" s="21">
        <f t="shared" si="6"/>
        <v>-2.8199566160520675</v>
      </c>
      <c r="Z18" s="13">
        <v>580</v>
      </c>
      <c r="AA18" s="13">
        <v>386</v>
      </c>
      <c r="AB18" s="21">
        <f t="shared" si="7"/>
        <v>-33.448275862068968</v>
      </c>
      <c r="AC18" s="18">
        <f t="shared" si="8"/>
        <v>240.5</v>
      </c>
      <c r="AD18" s="19">
        <f t="shared" si="9"/>
        <v>198.16666666666666</v>
      </c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</row>
    <row r="19" spans="1:105" s="3" customFormat="1" ht="48" customHeight="1" x14ac:dyDescent="0.3">
      <c r="A19" s="2">
        <v>15</v>
      </c>
      <c r="B19" s="23" t="s">
        <v>33</v>
      </c>
      <c r="C19" s="16">
        <v>28</v>
      </c>
      <c r="D19" s="17">
        <v>21</v>
      </c>
      <c r="E19" s="32">
        <v>23</v>
      </c>
      <c r="F19" s="12">
        <v>16906</v>
      </c>
      <c r="G19" s="13">
        <v>14032</v>
      </c>
      <c r="H19" s="2">
        <v>16899</v>
      </c>
      <c r="I19" s="13">
        <v>13126</v>
      </c>
      <c r="J19" s="21">
        <f t="shared" si="1"/>
        <v>-4.1405418194727872E-2</v>
      </c>
      <c r="K19" s="21">
        <f t="shared" si="2"/>
        <v>-6.4566704675028461</v>
      </c>
      <c r="L19" s="13">
        <v>13618</v>
      </c>
      <c r="M19" s="13">
        <v>12552</v>
      </c>
      <c r="N19" s="21">
        <f t="shared" si="3"/>
        <v>-7.8278748714936057</v>
      </c>
      <c r="O19" s="2">
        <v>3288</v>
      </c>
      <c r="P19" s="13">
        <v>4347</v>
      </c>
      <c r="Q19" s="13">
        <v>4641</v>
      </c>
      <c r="R19" s="13">
        <v>4439</v>
      </c>
      <c r="S19" s="21">
        <f t="shared" si="4"/>
        <v>-4.3525102348631748</v>
      </c>
      <c r="T19" s="13">
        <v>245</v>
      </c>
      <c r="U19" s="13">
        <v>486</v>
      </c>
      <c r="V19" s="21">
        <f t="shared" si="5"/>
        <v>98.367346938775512</v>
      </c>
      <c r="W19" s="13">
        <v>4546</v>
      </c>
      <c r="X19" s="13">
        <v>4652</v>
      </c>
      <c r="Y19" s="21">
        <f t="shared" si="6"/>
        <v>2.3317201935767713</v>
      </c>
      <c r="Z19" s="13">
        <v>4600</v>
      </c>
      <c r="AA19" s="13">
        <v>3549</v>
      </c>
      <c r="AB19" s="21">
        <f t="shared" si="7"/>
        <v>-22.84782608695653</v>
      </c>
      <c r="AC19" s="18">
        <f t="shared" si="8"/>
        <v>2338.6666666666665</v>
      </c>
      <c r="AD19" s="19">
        <f t="shared" si="9"/>
        <v>2187.6666666666665</v>
      </c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</row>
    <row r="20" spans="1:105" s="3" customFormat="1" ht="48" customHeight="1" x14ac:dyDescent="0.3">
      <c r="A20" s="2">
        <v>16</v>
      </c>
      <c r="B20" s="23" t="s">
        <v>20</v>
      </c>
      <c r="C20" s="16">
        <v>6</v>
      </c>
      <c r="D20" s="17">
        <v>3</v>
      </c>
      <c r="E20" s="32">
        <v>3</v>
      </c>
      <c r="F20" s="12">
        <v>2418</v>
      </c>
      <c r="G20" s="13">
        <v>1957</v>
      </c>
      <c r="H20" s="2">
        <v>2501</v>
      </c>
      <c r="I20" s="13">
        <v>1858</v>
      </c>
      <c r="J20" s="21">
        <f t="shared" si="1"/>
        <v>3.4325889164598777</v>
      </c>
      <c r="K20" s="21">
        <f t="shared" si="2"/>
        <v>-5.0587634133878367</v>
      </c>
      <c r="L20" s="13">
        <v>1830</v>
      </c>
      <c r="M20" s="13">
        <v>1834</v>
      </c>
      <c r="N20" s="21">
        <f t="shared" si="3"/>
        <v>0.21857923497267961</v>
      </c>
      <c r="O20" s="2">
        <v>588</v>
      </c>
      <c r="P20" s="13">
        <v>667</v>
      </c>
      <c r="Q20" s="13">
        <v>705</v>
      </c>
      <c r="R20" s="13">
        <v>626</v>
      </c>
      <c r="S20" s="21">
        <f t="shared" si="4"/>
        <v>-11.20567375886526</v>
      </c>
      <c r="T20" s="13">
        <v>26</v>
      </c>
      <c r="U20" s="13">
        <v>90</v>
      </c>
      <c r="V20" s="21">
        <f t="shared" si="5"/>
        <v>246.15384615384619</v>
      </c>
      <c r="W20" s="13">
        <v>702</v>
      </c>
      <c r="X20" s="13">
        <v>804</v>
      </c>
      <c r="Y20" s="21">
        <f t="shared" si="6"/>
        <v>14.529914529914521</v>
      </c>
      <c r="Z20" s="13">
        <v>524</v>
      </c>
      <c r="AA20" s="13">
        <v>338</v>
      </c>
      <c r="AB20" s="21">
        <f t="shared" si="7"/>
        <v>-35.496183206106863</v>
      </c>
      <c r="AC20" s="18">
        <f t="shared" si="8"/>
        <v>326.16666666666669</v>
      </c>
      <c r="AD20" s="19">
        <f t="shared" si="9"/>
        <v>309.66666666666669</v>
      </c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</row>
    <row r="21" spans="1:105" s="3" customFormat="1" ht="48" customHeight="1" x14ac:dyDescent="0.3">
      <c r="A21" s="2">
        <v>17</v>
      </c>
      <c r="B21" s="23" t="s">
        <v>21</v>
      </c>
      <c r="C21" s="16">
        <v>3</v>
      </c>
      <c r="D21" s="17">
        <v>3</v>
      </c>
      <c r="E21" s="32">
        <v>3</v>
      </c>
      <c r="F21" s="12">
        <v>1018</v>
      </c>
      <c r="G21" s="13">
        <v>875</v>
      </c>
      <c r="H21" s="2">
        <v>818</v>
      </c>
      <c r="I21" s="13">
        <v>618</v>
      </c>
      <c r="J21" s="21">
        <f t="shared" si="1"/>
        <v>-19.646365422396855</v>
      </c>
      <c r="K21" s="21">
        <f t="shared" si="2"/>
        <v>-29.371428571428567</v>
      </c>
      <c r="L21" s="13">
        <v>848</v>
      </c>
      <c r="M21" s="13">
        <v>672</v>
      </c>
      <c r="N21" s="21">
        <f t="shared" si="3"/>
        <v>-20.754716981132077</v>
      </c>
      <c r="O21" s="2">
        <v>170</v>
      </c>
      <c r="P21" s="13">
        <v>146</v>
      </c>
      <c r="Q21" s="13">
        <v>82</v>
      </c>
      <c r="R21" s="13">
        <v>76</v>
      </c>
      <c r="S21" s="21">
        <f t="shared" si="4"/>
        <v>-7.3170731707317032</v>
      </c>
      <c r="T21" s="13">
        <v>20</v>
      </c>
      <c r="U21" s="13">
        <v>10</v>
      </c>
      <c r="V21" s="21">
        <f t="shared" si="5"/>
        <v>-50</v>
      </c>
      <c r="W21" s="13">
        <v>413</v>
      </c>
      <c r="X21" s="13">
        <v>340</v>
      </c>
      <c r="Y21" s="21">
        <f t="shared" si="6"/>
        <v>-17.675544794188852</v>
      </c>
      <c r="Z21" s="13">
        <v>360</v>
      </c>
      <c r="AA21" s="13">
        <v>192</v>
      </c>
      <c r="AB21" s="21">
        <f t="shared" si="7"/>
        <v>-46.666666666666664</v>
      </c>
      <c r="AC21" s="18">
        <f t="shared" si="8"/>
        <v>145.83333333333334</v>
      </c>
      <c r="AD21" s="19">
        <f t="shared" si="9"/>
        <v>103</v>
      </c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</row>
    <row r="25" spans="1:105" s="29" customFormat="1" ht="68.400000000000006" x14ac:dyDescent="0.4">
      <c r="B25" s="44" t="s">
        <v>48</v>
      </c>
      <c r="C25" s="44"/>
      <c r="D25" s="44"/>
      <c r="E25" s="44"/>
      <c r="F25" s="44"/>
      <c r="G25" s="44"/>
      <c r="H25" s="45" t="s">
        <v>49</v>
      </c>
      <c r="I25" s="45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28"/>
      <c r="CK25" s="28"/>
      <c r="CL25" s="28"/>
      <c r="CM25" s="28"/>
      <c r="CN25" s="28"/>
      <c r="CO25" s="28"/>
      <c r="CP25" s="28"/>
      <c r="CQ25" s="28"/>
      <c r="CR25" s="28"/>
      <c r="CS25" s="28"/>
      <c r="CT25" s="28"/>
      <c r="CU25" s="28"/>
      <c r="CV25" s="28"/>
      <c r="CW25" s="28"/>
      <c r="CX25" s="28"/>
      <c r="CY25" s="28"/>
      <c r="CZ25" s="28"/>
      <c r="DA25" s="28"/>
    </row>
  </sheetData>
  <mergeCells count="20">
    <mergeCell ref="H25:I25"/>
    <mergeCell ref="AD2:AD3"/>
    <mergeCell ref="M2:M3"/>
    <mergeCell ref="N2:N3"/>
    <mergeCell ref="Q3:R3"/>
    <mergeCell ref="S2:S3"/>
    <mergeCell ref="T3:U3"/>
    <mergeCell ref="V2:V3"/>
    <mergeCell ref="W3:X3"/>
    <mergeCell ref="Y2:Y3"/>
    <mergeCell ref="J2:K2"/>
    <mergeCell ref="L2:L3"/>
    <mergeCell ref="Z3:AA3"/>
    <mergeCell ref="AB2:AB3"/>
    <mergeCell ref="AC2:AC3"/>
    <mergeCell ref="B2:B3"/>
    <mergeCell ref="F2:G2"/>
    <mergeCell ref="A2:A3"/>
    <mergeCell ref="H2:I2"/>
    <mergeCell ref="C2:E2"/>
  </mergeCells>
  <pageMargins left="0.70866141732283472" right="0.70866141732283472" top="0.74803149606299213" bottom="0.74803149606299213" header="0.31496062992125984" footer="0.31496062992125984"/>
  <pageSetup paperSize="9" scale="35" fitToWidth="0" orientation="landscape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Статистика</vt:lpstr>
      <vt:lpstr>Лист4</vt:lpstr>
      <vt:lpstr>Суди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Кудрицька Тетяна Юріївна</dc:creator>
  <cp:lastModifiedBy>Diana</cp:lastModifiedBy>
  <cp:lastPrinted>2025-07-21T08:40:34Z</cp:lastPrinted>
  <dcterms:created xsi:type="dcterms:W3CDTF">2017-10-27T15:50:09Z</dcterms:created>
  <dcterms:modified xsi:type="dcterms:W3CDTF">2025-07-21T08:40:39Z</dcterms:modified>
</cp:coreProperties>
</file>