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Statist01\Desktop\"/>
    </mc:Choice>
  </mc:AlternateContent>
  <xr:revisionPtr revIDLastSave="0" documentId="13_ncr:1_{B7971DDA-07CB-47CF-A2D4-8E3DFD78F7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татистика" sheetId="1" r:id="rId1"/>
    <sheet name="Лист4" sheetId="5" state="hidden" r:id="rId2"/>
  </sheets>
  <definedNames>
    <definedName name="Суди">Статистика!$B$5:$B$14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G4" i="1"/>
  <c r="F4" i="1" l="1"/>
  <c r="H4" i="1"/>
  <c r="I4" i="1"/>
  <c r="J4" i="1"/>
  <c r="L4" i="1"/>
  <c r="M4" i="1"/>
  <c r="N4" i="1"/>
  <c r="O4" i="1"/>
  <c r="E4" i="1"/>
  <c r="D4" i="1"/>
  <c r="P4" i="1" l="1"/>
  <c r="P22" i="1"/>
  <c r="T4" i="1" l="1"/>
  <c r="Q4" i="1" l="1"/>
  <c r="S4" i="1"/>
  <c r="R4" i="1"/>
  <c r="T22" i="1"/>
  <c r="S22" i="1"/>
  <c r="R22" i="1"/>
  <c r="Q22" i="1"/>
  <c r="T21" i="1"/>
  <c r="S21" i="1"/>
  <c r="R21" i="1"/>
  <c r="Q21" i="1"/>
  <c r="T20" i="1"/>
  <c r="S20" i="1"/>
  <c r="R20" i="1"/>
  <c r="Q20" i="1"/>
  <c r="T19" i="1"/>
  <c r="S19" i="1"/>
  <c r="R19" i="1"/>
  <c r="Q19" i="1"/>
  <c r="T18" i="1"/>
  <c r="S18" i="1"/>
  <c r="R18" i="1"/>
  <c r="Q18" i="1"/>
  <c r="T17" i="1"/>
  <c r="S17" i="1"/>
  <c r="R17" i="1"/>
  <c r="Q17" i="1"/>
  <c r="T16" i="1"/>
  <c r="S16" i="1"/>
  <c r="R16" i="1"/>
  <c r="Q16" i="1"/>
  <c r="T15" i="1"/>
  <c r="S15" i="1"/>
  <c r="R15" i="1"/>
  <c r="Q15" i="1"/>
  <c r="U16" i="1" l="1"/>
  <c r="U19" i="1"/>
  <c r="U22" i="1"/>
  <c r="U15" i="1"/>
  <c r="U17" i="1"/>
  <c r="U18" i="1"/>
  <c r="U20" i="1"/>
  <c r="U21" i="1"/>
  <c r="U4" i="1"/>
  <c r="Q6" i="1"/>
  <c r="R6" i="1"/>
  <c r="S6" i="1"/>
  <c r="T6" i="1"/>
  <c r="Q7" i="1"/>
  <c r="R7" i="1"/>
  <c r="S7" i="1"/>
  <c r="T7" i="1"/>
  <c r="Q8" i="1"/>
  <c r="R8" i="1"/>
  <c r="S8" i="1"/>
  <c r="T8" i="1"/>
  <c r="Q9" i="1"/>
  <c r="R9" i="1"/>
  <c r="S9" i="1"/>
  <c r="T9" i="1"/>
  <c r="Q10" i="1"/>
  <c r="R10" i="1"/>
  <c r="S10" i="1"/>
  <c r="T10" i="1"/>
  <c r="Q11" i="1"/>
  <c r="R11" i="1"/>
  <c r="S11" i="1"/>
  <c r="T11" i="1"/>
  <c r="Q12" i="1"/>
  <c r="R12" i="1"/>
  <c r="S12" i="1"/>
  <c r="T12" i="1"/>
  <c r="Q13" i="1"/>
  <c r="R13" i="1"/>
  <c r="S13" i="1"/>
  <c r="T13" i="1"/>
  <c r="Q14" i="1"/>
  <c r="R14" i="1"/>
  <c r="S14" i="1"/>
  <c r="T14" i="1"/>
  <c r="Q5" i="1"/>
  <c r="R5" i="1"/>
  <c r="S5" i="1"/>
  <c r="T5" i="1"/>
  <c r="U14" i="1" l="1"/>
  <c r="U11" i="1"/>
  <c r="U8" i="1"/>
  <c r="U6" i="1"/>
  <c r="U5" i="1"/>
  <c r="U13" i="1"/>
  <c r="U12" i="1"/>
  <c r="U10" i="1"/>
  <c r="U9" i="1"/>
  <c r="U7" i="1"/>
</calcChain>
</file>

<file path=xl/sharedStrings.xml><?xml version="1.0" encoding="utf-8"?>
<sst xmlns="http://schemas.openxmlformats.org/spreadsheetml/2006/main" count="44" uniqueCount="44">
  <si>
    <t>Перебувало в провадженні  справ і матеріалів</t>
  </si>
  <si>
    <t>Розглянуто справ і матеріалів</t>
  </si>
  <si>
    <t>у тому числі надійшло у звітному періоді</t>
  </si>
  <si>
    <t xml:space="preserve">усього </t>
  </si>
  <si>
    <t>в т. ч.  не розглянуто понад 1 рік</t>
  </si>
  <si>
    <t>Всього</t>
  </si>
  <si>
    <t>Кримін.</t>
  </si>
  <si>
    <t>Кримін./Слідчі судді</t>
  </si>
  <si>
    <t>Адм.</t>
  </si>
  <si>
    <t>Цивільн.</t>
  </si>
  <si>
    <t>Адм. Правопоруш.</t>
  </si>
  <si>
    <t>№</t>
  </si>
  <si>
    <t>Кримін. %</t>
  </si>
  <si>
    <t>Цивільн. %</t>
  </si>
  <si>
    <t>Адм. Правопоруш. %</t>
  </si>
  <si>
    <t>Адм. %</t>
  </si>
  <si>
    <t>Відсоткове відношення</t>
  </si>
  <si>
    <t>Суд</t>
  </si>
  <si>
    <t>Область</t>
  </si>
  <si>
    <t>Надійшло  справ і матеріалів</t>
  </si>
  <si>
    <t>усього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</si>
  <si>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</si>
  <si>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</si>
  <si>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</si>
  <si>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>Середньо-місячне надход-ження всіх справ  в місяць</t>
  </si>
  <si>
    <t>Богородчанський р/с</t>
  </si>
  <si>
    <t>Болехівський м/с</t>
  </si>
  <si>
    <t>Верховинський р/с</t>
  </si>
  <si>
    <t>Галицький р/с</t>
  </si>
  <si>
    <t>Городенківський р/с</t>
  </si>
  <si>
    <t>Долинський р/с</t>
  </si>
  <si>
    <t>Івано-Франкіський м/с</t>
  </si>
  <si>
    <t>Калуський мр/с</t>
  </si>
  <si>
    <t>Коломийський мр/с</t>
  </si>
  <si>
    <t>Косівський р/с</t>
  </si>
  <si>
    <t>Надвірнянський р/с</t>
  </si>
  <si>
    <t>Рогатинський р/с</t>
  </si>
  <si>
    <t>Рожнятівський р/с</t>
  </si>
  <si>
    <t>Снятинський р/с</t>
  </si>
  <si>
    <t>Тисменицький р/с</t>
  </si>
  <si>
    <t>Тлумацький р/с</t>
  </si>
  <si>
    <t>Яремчанський м/с</t>
  </si>
  <si>
    <t>Іваа-Франківська</t>
  </si>
  <si>
    <t>Залишок нерозглянутих справ і матеріалів на кінець звітного періоду (станом на 31.12.2024)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</si>
</sst>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name val="Times New Roman"/>
      <charset val="204"/>
    </font>
    <font>
      <sz val="10"/>
      <color indexed="8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6" fillId="0" borderId="3" xfId="0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2" borderId="3" xfId="0" applyFont="1" applyFill="1" applyBorder="1"/>
    <xf numFmtId="10" fontId="9" fillId="0" borderId="3" xfId="0" applyNumberFormat="1" applyFont="1" applyBorder="1"/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0" fontId="2" fillId="0" borderId="0" xfId="0" applyNumberFormat="1" applyFont="1"/>
    <xf numFmtId="3" fontId="11" fillId="0" borderId="3" xfId="0" applyNumberFormat="1" applyFont="1" applyBorder="1" applyAlignment="1">
      <alignment horizontal="center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/>
    </xf>
    <xf numFmtId="0" fontId="14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1" fontId="12" fillId="4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" fontId="12" fillId="5" borderId="4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/>
    <xf numFmtId="3" fontId="16" fillId="0" borderId="3" xfId="0" applyNumberFormat="1" applyFont="1" applyBorder="1" applyAlignment="1">
      <alignment horizontal="center"/>
    </xf>
    <xf numFmtId="3" fontId="17" fillId="0" borderId="3" xfId="0" applyNumberFormat="1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0" xfId="0" applyFont="1" applyFill="1"/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26"/>
  <sheetViews>
    <sheetView tabSelected="1" zoomScale="106" zoomScaleNormal="106" zoomScalePageLayoutView="106" workbookViewId="0">
      <selection activeCell="N4" sqref="N4"/>
    </sheetView>
  </sheetViews>
  <sheetFormatPr defaultColWidth="6.42578125" defaultRowHeight="15.75" x14ac:dyDescent="0.25"/>
  <cols>
    <col min="1" max="1" width="4.7109375" style="1" customWidth="1"/>
    <col min="2" max="2" width="29" style="1" customWidth="1"/>
    <col min="3" max="3" width="20.28515625" style="1" customWidth="1"/>
    <col min="4" max="4" width="13.42578125" style="1" customWidth="1"/>
    <col min="5" max="5" width="13.7109375" style="1" customWidth="1"/>
    <col min="6" max="6" width="11.28515625" style="1" customWidth="1"/>
    <col min="7" max="7" width="10.5703125" style="1" customWidth="1"/>
    <col min="8" max="9" width="9.5703125" style="1" customWidth="1"/>
    <col min="10" max="10" width="10" style="1" customWidth="1"/>
    <col min="11" max="11" width="7.7109375" style="1" customWidth="1"/>
    <col min="12" max="12" width="7.85546875" style="1" customWidth="1"/>
    <col min="13" max="13" width="7.42578125" style="1" customWidth="1"/>
    <col min="14" max="14" width="8" style="1" customWidth="1"/>
    <col min="15" max="15" width="9.42578125" style="1" customWidth="1"/>
    <col min="16" max="16" width="11.85546875" style="1" customWidth="1"/>
    <col min="17" max="17" width="8" style="1" bestFit="1" customWidth="1"/>
    <col min="18" max="18" width="9.140625" style="1" bestFit="1" customWidth="1"/>
    <col min="19" max="20" width="8" style="1" bestFit="1" customWidth="1"/>
    <col min="21" max="21" width="11.85546875" style="1" customWidth="1"/>
    <col min="22" max="16384" width="6.42578125" style="1"/>
  </cols>
  <sheetData>
    <row r="2" spans="1:21" ht="45.75" customHeight="1" x14ac:dyDescent="0.25">
      <c r="A2" s="37" t="s">
        <v>11</v>
      </c>
      <c r="B2" s="37" t="s">
        <v>17</v>
      </c>
      <c r="C2" s="10" t="s">
        <v>18</v>
      </c>
      <c r="D2" s="45" t="s">
        <v>21</v>
      </c>
      <c r="E2" s="45"/>
      <c r="F2" s="38" t="s">
        <v>0</v>
      </c>
      <c r="G2" s="38"/>
      <c r="H2" s="38" t="s">
        <v>1</v>
      </c>
      <c r="I2" s="44" t="s">
        <v>43</v>
      </c>
      <c r="J2" s="44"/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9" t="s">
        <v>24</v>
      </c>
      <c r="Q2" s="41" t="s">
        <v>16</v>
      </c>
      <c r="R2" s="42"/>
      <c r="S2" s="42"/>
      <c r="T2" s="43"/>
    </row>
    <row r="3" spans="1:21" ht="61.5" customHeight="1" x14ac:dyDescent="0.25">
      <c r="A3" s="37"/>
      <c r="B3" s="37"/>
      <c r="C3" s="11"/>
      <c r="D3" s="14" t="s">
        <v>22</v>
      </c>
      <c r="E3" s="15" t="s">
        <v>23</v>
      </c>
      <c r="F3" s="5" t="s">
        <v>20</v>
      </c>
      <c r="G3" s="6" t="s">
        <v>2</v>
      </c>
      <c r="H3" s="38"/>
      <c r="I3" s="17" t="s">
        <v>3</v>
      </c>
      <c r="J3" s="18" t="s">
        <v>4</v>
      </c>
      <c r="K3" s="38" t="s">
        <v>19</v>
      </c>
      <c r="L3" s="38"/>
      <c r="M3" s="38"/>
      <c r="N3" s="38"/>
      <c r="O3" s="38"/>
      <c r="P3" s="40"/>
      <c r="Q3" s="3" t="s">
        <v>12</v>
      </c>
      <c r="R3" s="3" t="s">
        <v>15</v>
      </c>
      <c r="S3" s="3" t="s">
        <v>13</v>
      </c>
      <c r="T3" s="3" t="s">
        <v>14</v>
      </c>
    </row>
    <row r="4" spans="1:21" x14ac:dyDescent="0.25">
      <c r="A4" s="4"/>
      <c r="B4" s="8" t="s">
        <v>5</v>
      </c>
      <c r="C4" s="8" t="s">
        <v>42</v>
      </c>
      <c r="D4" s="8">
        <f>SUM(D5:D21)</f>
        <v>104</v>
      </c>
      <c r="E4" s="8">
        <f t="shared" ref="E4:O4" si="0">SUM(E5:E21)</f>
        <v>91</v>
      </c>
      <c r="F4" s="8">
        <f t="shared" si="0"/>
        <v>84656</v>
      </c>
      <c r="G4" s="8">
        <f t="shared" si="0"/>
        <v>74143</v>
      </c>
      <c r="H4" s="8">
        <f t="shared" si="0"/>
        <v>73017</v>
      </c>
      <c r="I4" s="8">
        <f t="shared" si="0"/>
        <v>11639</v>
      </c>
      <c r="J4" s="8">
        <f t="shared" si="0"/>
        <v>1202</v>
      </c>
      <c r="K4" s="8">
        <f t="shared" si="0"/>
        <v>22969</v>
      </c>
      <c r="L4" s="8">
        <f>SUM(L5:L21)</f>
        <v>72</v>
      </c>
      <c r="M4" s="8">
        <f>SUM(M5:M21)</f>
        <v>519</v>
      </c>
      <c r="N4" s="8">
        <f t="shared" si="0"/>
        <v>29301</v>
      </c>
      <c r="O4" s="8">
        <f t="shared" si="0"/>
        <v>21354</v>
      </c>
      <c r="P4" s="27">
        <f>SUM(P5:P21)</f>
        <v>6178.5833333333339</v>
      </c>
      <c r="Q4" s="9">
        <f t="shared" ref="Q4" si="1">K4/G4</f>
        <v>0.30979323739260617</v>
      </c>
      <c r="R4" s="9">
        <f t="shared" ref="R4" si="2">M4/G4</f>
        <v>6.9999865125500724E-3</v>
      </c>
      <c r="S4" s="9">
        <f t="shared" ref="S4" si="3">N4/G4</f>
        <v>0.39519577033570263</v>
      </c>
      <c r="T4" s="9">
        <f t="shared" ref="T4" si="4">O4/G4</f>
        <v>0.28801100575914113</v>
      </c>
      <c r="U4" s="12">
        <f>SUM(Q4:T4)</f>
        <v>1</v>
      </c>
    </row>
    <row r="5" spans="1:21" ht="19.5" customHeight="1" x14ac:dyDescent="0.25">
      <c r="A5" s="7">
        <v>1</v>
      </c>
      <c r="B5" s="2" t="s">
        <v>25</v>
      </c>
      <c r="C5" s="2"/>
      <c r="D5" s="19">
        <v>4</v>
      </c>
      <c r="E5" s="20">
        <v>3</v>
      </c>
      <c r="F5" s="29">
        <v>2166</v>
      </c>
      <c r="G5" s="29">
        <v>1963</v>
      </c>
      <c r="H5" s="29">
        <v>1880</v>
      </c>
      <c r="I5" s="29">
        <v>286</v>
      </c>
      <c r="J5" s="28">
        <v>11</v>
      </c>
      <c r="K5" s="29">
        <v>443</v>
      </c>
      <c r="L5" s="29">
        <v>4</v>
      </c>
      <c r="M5" s="29">
        <v>13</v>
      </c>
      <c r="N5" s="29">
        <v>973</v>
      </c>
      <c r="O5" s="29">
        <v>534</v>
      </c>
      <c r="P5" s="16">
        <f>G5/12</f>
        <v>163.58333333333334</v>
      </c>
      <c r="Q5" s="9">
        <f>K5/G5</f>
        <v>0.22567498726439122</v>
      </c>
      <c r="R5" s="9">
        <f t="shared" ref="R5:R21" si="5">M5/G5</f>
        <v>6.6225165562913907E-3</v>
      </c>
      <c r="S5" s="9">
        <f>N5/G5</f>
        <v>0.49566989302088638</v>
      </c>
      <c r="T5" s="9">
        <f>O5/G5</f>
        <v>0.27203260315843097</v>
      </c>
      <c r="U5" s="12">
        <f t="shared" ref="U5:U22" si="6">SUM(Q5:T5)</f>
        <v>1</v>
      </c>
    </row>
    <row r="6" spans="1:21" ht="15.75" customHeight="1" x14ac:dyDescent="0.25">
      <c r="A6" s="7">
        <v>2</v>
      </c>
      <c r="B6" s="2" t="s">
        <v>26</v>
      </c>
      <c r="C6" s="2"/>
      <c r="D6" s="21">
        <v>3</v>
      </c>
      <c r="E6" s="20">
        <v>4</v>
      </c>
      <c r="F6" s="29">
        <v>674</v>
      </c>
      <c r="G6" s="29">
        <v>593</v>
      </c>
      <c r="H6" s="29">
        <v>565</v>
      </c>
      <c r="I6" s="29">
        <v>109</v>
      </c>
      <c r="J6" s="28">
        <v>12</v>
      </c>
      <c r="K6" s="29">
        <v>32</v>
      </c>
      <c r="L6" s="29">
        <v>1</v>
      </c>
      <c r="M6" s="29">
        <v>13</v>
      </c>
      <c r="N6" s="29">
        <v>337</v>
      </c>
      <c r="O6" s="29">
        <v>211</v>
      </c>
      <c r="P6" s="16">
        <f t="shared" ref="P6:P21" si="7">G6/12</f>
        <v>49.416666666666664</v>
      </c>
      <c r="Q6" s="9">
        <f t="shared" ref="Q6:Q14" si="8">K6/G6</f>
        <v>5.3962900505902189E-2</v>
      </c>
      <c r="R6" s="9">
        <f t="shared" si="5"/>
        <v>2.1922428330522766E-2</v>
      </c>
      <c r="S6" s="9">
        <f t="shared" ref="S6:S14" si="9">N6/G6</f>
        <v>0.56829679595278249</v>
      </c>
      <c r="T6" s="9">
        <f t="shared" ref="T6:T14" si="10">O6/G6</f>
        <v>0.35581787521079256</v>
      </c>
      <c r="U6" s="12">
        <f t="shared" si="6"/>
        <v>1</v>
      </c>
    </row>
    <row r="7" spans="1:21" ht="15.75" customHeight="1" x14ac:dyDescent="0.25">
      <c r="A7" s="7">
        <v>3</v>
      </c>
      <c r="B7" s="2" t="s">
        <v>27</v>
      </c>
      <c r="C7" s="2"/>
      <c r="D7" s="22">
        <v>3</v>
      </c>
      <c r="E7" s="20">
        <v>2</v>
      </c>
      <c r="F7" s="29">
        <v>2440</v>
      </c>
      <c r="G7" s="29">
        <v>2246</v>
      </c>
      <c r="H7" s="29">
        <v>2197</v>
      </c>
      <c r="I7" s="29">
        <v>243</v>
      </c>
      <c r="J7" s="28">
        <v>8</v>
      </c>
      <c r="K7" s="29">
        <v>543</v>
      </c>
      <c r="L7" s="29">
        <v>2</v>
      </c>
      <c r="M7" s="29">
        <v>12</v>
      </c>
      <c r="N7" s="29">
        <v>460</v>
      </c>
      <c r="O7" s="29">
        <v>1231</v>
      </c>
      <c r="P7" s="16">
        <f t="shared" si="7"/>
        <v>187.16666666666666</v>
      </c>
      <c r="Q7" s="9">
        <f t="shared" si="8"/>
        <v>0.24176313446126446</v>
      </c>
      <c r="R7" s="9">
        <f t="shared" si="5"/>
        <v>5.3428317008014248E-3</v>
      </c>
      <c r="S7" s="9">
        <f t="shared" si="9"/>
        <v>0.20480854853072128</v>
      </c>
      <c r="T7" s="9">
        <f t="shared" si="10"/>
        <v>0.54808548530721279</v>
      </c>
      <c r="U7" s="12">
        <f t="shared" si="6"/>
        <v>1</v>
      </c>
    </row>
    <row r="8" spans="1:21" ht="15.75" customHeight="1" x14ac:dyDescent="0.25">
      <c r="A8" s="7">
        <v>4</v>
      </c>
      <c r="B8" s="2" t="s">
        <v>28</v>
      </c>
      <c r="C8" s="2"/>
      <c r="D8" s="22">
        <v>5</v>
      </c>
      <c r="E8" s="20">
        <v>5</v>
      </c>
      <c r="F8" s="29">
        <v>3184</v>
      </c>
      <c r="G8" s="29">
        <v>2800</v>
      </c>
      <c r="H8" s="29">
        <v>2728</v>
      </c>
      <c r="I8" s="29">
        <v>456</v>
      </c>
      <c r="J8" s="28">
        <v>27</v>
      </c>
      <c r="K8" s="29">
        <v>904</v>
      </c>
      <c r="L8" s="29">
        <v>5</v>
      </c>
      <c r="M8" s="29">
        <v>7</v>
      </c>
      <c r="N8" s="29">
        <v>1361</v>
      </c>
      <c r="O8" s="29">
        <v>528</v>
      </c>
      <c r="P8" s="16">
        <f t="shared" si="7"/>
        <v>233.33333333333334</v>
      </c>
      <c r="Q8" s="9">
        <f t="shared" si="8"/>
        <v>0.32285714285714284</v>
      </c>
      <c r="R8" s="9">
        <f t="shared" si="5"/>
        <v>2.5000000000000001E-3</v>
      </c>
      <c r="S8" s="9">
        <f t="shared" si="9"/>
        <v>0.4860714285714286</v>
      </c>
      <c r="T8" s="9">
        <f t="shared" si="10"/>
        <v>0.18857142857142858</v>
      </c>
      <c r="U8" s="12">
        <f t="shared" si="6"/>
        <v>1</v>
      </c>
    </row>
    <row r="9" spans="1:21" ht="15.75" customHeight="1" x14ac:dyDescent="0.25">
      <c r="A9" s="7">
        <v>5</v>
      </c>
      <c r="B9" s="2" t="s">
        <v>29</v>
      </c>
      <c r="C9" s="2"/>
      <c r="D9" s="23">
        <v>4</v>
      </c>
      <c r="E9" s="20">
        <v>3</v>
      </c>
      <c r="F9" s="29">
        <v>1891</v>
      </c>
      <c r="G9" s="29">
        <v>1605</v>
      </c>
      <c r="H9" s="29">
        <v>1530</v>
      </c>
      <c r="I9" s="29">
        <v>361</v>
      </c>
      <c r="J9" s="28">
        <v>13</v>
      </c>
      <c r="K9" s="29">
        <v>253</v>
      </c>
      <c r="L9" s="29">
        <v>2</v>
      </c>
      <c r="M9" s="29">
        <v>9</v>
      </c>
      <c r="N9" s="29">
        <v>960</v>
      </c>
      <c r="O9" s="29">
        <v>383</v>
      </c>
      <c r="P9" s="16">
        <f t="shared" si="7"/>
        <v>133.75</v>
      </c>
      <c r="Q9" s="9">
        <f t="shared" si="8"/>
        <v>0.15763239875389409</v>
      </c>
      <c r="R9" s="9">
        <f t="shared" si="5"/>
        <v>5.6074766355140183E-3</v>
      </c>
      <c r="S9" s="9">
        <f t="shared" si="9"/>
        <v>0.59813084112149528</v>
      </c>
      <c r="T9" s="9">
        <f t="shared" si="10"/>
        <v>0.23862928348909657</v>
      </c>
      <c r="U9" s="12">
        <f t="shared" si="6"/>
        <v>1</v>
      </c>
    </row>
    <row r="10" spans="1:21" ht="15.75" customHeight="1" x14ac:dyDescent="0.25">
      <c r="A10" s="7">
        <v>6</v>
      </c>
      <c r="B10" s="2" t="s">
        <v>30</v>
      </c>
      <c r="C10" s="2"/>
      <c r="D10" s="22">
        <v>6</v>
      </c>
      <c r="E10" s="20">
        <v>5</v>
      </c>
      <c r="F10" s="29">
        <v>3141</v>
      </c>
      <c r="G10" s="29">
        <v>2808</v>
      </c>
      <c r="H10" s="29">
        <v>2752</v>
      </c>
      <c r="I10" s="29">
        <v>389</v>
      </c>
      <c r="J10" s="28">
        <v>32</v>
      </c>
      <c r="K10" s="29">
        <v>712</v>
      </c>
      <c r="L10" s="29">
        <v>2</v>
      </c>
      <c r="M10" s="29">
        <v>42</v>
      </c>
      <c r="N10" s="29">
        <v>1302</v>
      </c>
      <c r="O10" s="29">
        <v>752</v>
      </c>
      <c r="P10" s="16">
        <f t="shared" si="7"/>
        <v>234</v>
      </c>
      <c r="Q10" s="9">
        <f t="shared" si="8"/>
        <v>0.25356125356125359</v>
      </c>
      <c r="R10" s="9">
        <f t="shared" si="5"/>
        <v>1.4957264957264958E-2</v>
      </c>
      <c r="S10" s="9">
        <f t="shared" si="9"/>
        <v>0.46367521367521369</v>
      </c>
      <c r="T10" s="9">
        <f t="shared" si="10"/>
        <v>0.26780626780626782</v>
      </c>
      <c r="U10" s="12">
        <f t="shared" si="6"/>
        <v>1</v>
      </c>
    </row>
    <row r="11" spans="1:21" ht="15.75" customHeight="1" x14ac:dyDescent="0.25">
      <c r="A11" s="7">
        <v>7</v>
      </c>
      <c r="B11" s="2" t="s">
        <v>31</v>
      </c>
      <c r="C11" s="2"/>
      <c r="D11" s="21">
        <v>22</v>
      </c>
      <c r="E11" s="20">
        <v>19</v>
      </c>
      <c r="F11" s="29">
        <v>27184</v>
      </c>
      <c r="G11" s="29">
        <v>23966</v>
      </c>
      <c r="H11" s="29">
        <v>23591</v>
      </c>
      <c r="I11" s="29">
        <v>3593</v>
      </c>
      <c r="J11" s="28">
        <v>518</v>
      </c>
      <c r="K11" s="29">
        <v>10338</v>
      </c>
      <c r="L11" s="29">
        <v>10</v>
      </c>
      <c r="M11" s="29">
        <v>138</v>
      </c>
      <c r="N11" s="29">
        <v>6824</v>
      </c>
      <c r="O11" s="29">
        <v>6666</v>
      </c>
      <c r="P11" s="16">
        <f t="shared" si="7"/>
        <v>1997.1666666666667</v>
      </c>
      <c r="Q11" s="9">
        <f t="shared" si="8"/>
        <v>0.43136109488441959</v>
      </c>
      <c r="R11" s="9">
        <f t="shared" si="5"/>
        <v>5.7581573896353169E-3</v>
      </c>
      <c r="S11" s="9">
        <f t="shared" si="9"/>
        <v>0.28473671033964781</v>
      </c>
      <c r="T11" s="9">
        <f t="shared" si="10"/>
        <v>0.27814403738629723</v>
      </c>
      <c r="U11" s="12">
        <f t="shared" si="6"/>
        <v>0.99999999999999989</v>
      </c>
    </row>
    <row r="12" spans="1:21" ht="15" customHeight="1" x14ac:dyDescent="0.25">
      <c r="A12" s="7">
        <v>8</v>
      </c>
      <c r="B12" s="2" t="s">
        <v>32</v>
      </c>
      <c r="C12" s="2"/>
      <c r="D12" s="21">
        <v>11</v>
      </c>
      <c r="E12" s="20">
        <v>9</v>
      </c>
      <c r="F12" s="29">
        <v>7936</v>
      </c>
      <c r="G12" s="29">
        <v>7393</v>
      </c>
      <c r="H12" s="29">
        <v>7299</v>
      </c>
      <c r="I12" s="29">
        <v>637</v>
      </c>
      <c r="J12" s="28">
        <v>39</v>
      </c>
      <c r="K12" s="29">
        <v>1453</v>
      </c>
      <c r="L12" s="29">
        <v>9</v>
      </c>
      <c r="M12" s="29">
        <v>46</v>
      </c>
      <c r="N12" s="29">
        <v>4469</v>
      </c>
      <c r="O12" s="29">
        <v>1425</v>
      </c>
      <c r="P12" s="16">
        <f t="shared" si="7"/>
        <v>616.08333333333337</v>
      </c>
      <c r="Q12" s="9">
        <f t="shared" si="8"/>
        <v>0.19653726498038684</v>
      </c>
      <c r="R12" s="9">
        <f t="shared" si="5"/>
        <v>6.2221019883673748E-3</v>
      </c>
      <c r="S12" s="9">
        <f t="shared" si="9"/>
        <v>0.60449073447856083</v>
      </c>
      <c r="T12" s="9">
        <f t="shared" si="10"/>
        <v>0.19274989855268498</v>
      </c>
      <c r="U12" s="12">
        <f t="shared" si="6"/>
        <v>1</v>
      </c>
    </row>
    <row r="13" spans="1:21" ht="15.75" customHeight="1" x14ac:dyDescent="0.25">
      <c r="A13" s="7">
        <v>9</v>
      </c>
      <c r="B13" s="2" t="s">
        <v>33</v>
      </c>
      <c r="C13" s="2"/>
      <c r="D13" s="22">
        <v>11</v>
      </c>
      <c r="E13" s="20">
        <v>8</v>
      </c>
      <c r="F13" s="29">
        <v>9644</v>
      </c>
      <c r="G13" s="29">
        <v>8081</v>
      </c>
      <c r="H13" s="29">
        <v>8009</v>
      </c>
      <c r="I13" s="29">
        <v>1635</v>
      </c>
      <c r="J13" s="28">
        <v>188</v>
      </c>
      <c r="K13" s="29">
        <v>2233</v>
      </c>
      <c r="L13" s="29">
        <v>8</v>
      </c>
      <c r="M13" s="29">
        <v>83</v>
      </c>
      <c r="N13" s="29">
        <v>3325</v>
      </c>
      <c r="O13" s="29">
        <v>2440</v>
      </c>
      <c r="P13" s="16">
        <f t="shared" si="7"/>
        <v>673.41666666666663</v>
      </c>
      <c r="Q13" s="9">
        <f t="shared" si="8"/>
        <v>0.27632718722930333</v>
      </c>
      <c r="R13" s="9">
        <f t="shared" si="5"/>
        <v>1.0271006063605989E-2</v>
      </c>
      <c r="S13" s="9">
        <f t="shared" si="9"/>
        <v>0.4114589778492761</v>
      </c>
      <c r="T13" s="9">
        <f t="shared" si="10"/>
        <v>0.30194282885781465</v>
      </c>
      <c r="U13" s="12">
        <f t="shared" si="6"/>
        <v>1</v>
      </c>
    </row>
    <row r="14" spans="1:21" ht="15.75" customHeight="1" x14ac:dyDescent="0.25">
      <c r="A14" s="7">
        <v>10</v>
      </c>
      <c r="B14" s="2" t="s">
        <v>34</v>
      </c>
      <c r="C14" s="2"/>
      <c r="D14" s="22">
        <v>6</v>
      </c>
      <c r="E14" s="20">
        <v>4</v>
      </c>
      <c r="F14" s="29">
        <v>4250</v>
      </c>
      <c r="G14" s="29">
        <v>3747</v>
      </c>
      <c r="H14" s="29">
        <v>3661</v>
      </c>
      <c r="I14" s="29">
        <v>589</v>
      </c>
      <c r="J14" s="28">
        <v>64</v>
      </c>
      <c r="K14" s="29">
        <v>1137</v>
      </c>
      <c r="L14" s="29">
        <v>3</v>
      </c>
      <c r="M14" s="29">
        <v>45</v>
      </c>
      <c r="N14" s="29">
        <v>1447</v>
      </c>
      <c r="O14" s="29">
        <v>1118</v>
      </c>
      <c r="P14" s="16">
        <f t="shared" si="7"/>
        <v>312.25</v>
      </c>
      <c r="Q14" s="9">
        <f t="shared" si="8"/>
        <v>0.3034427542033627</v>
      </c>
      <c r="R14" s="9">
        <f t="shared" si="5"/>
        <v>1.2009607686148919E-2</v>
      </c>
      <c r="S14" s="9">
        <f t="shared" si="9"/>
        <v>0.38617560715238858</v>
      </c>
      <c r="T14" s="9">
        <f t="shared" si="10"/>
        <v>0.29837203095809983</v>
      </c>
      <c r="U14" s="12">
        <f t="shared" si="6"/>
        <v>1</v>
      </c>
    </row>
    <row r="15" spans="1:21" ht="15.75" customHeight="1" x14ac:dyDescent="0.25">
      <c r="A15" s="7">
        <v>11</v>
      </c>
      <c r="B15" s="2" t="s">
        <v>35</v>
      </c>
      <c r="C15" s="2"/>
      <c r="D15" s="24">
        <v>7</v>
      </c>
      <c r="E15" s="20">
        <v>8</v>
      </c>
      <c r="F15" s="29">
        <v>4206</v>
      </c>
      <c r="G15" s="29">
        <v>3580</v>
      </c>
      <c r="H15" s="29">
        <v>3583</v>
      </c>
      <c r="I15" s="29">
        <v>623</v>
      </c>
      <c r="J15" s="28">
        <v>45</v>
      </c>
      <c r="K15" s="29">
        <v>912</v>
      </c>
      <c r="L15" s="29">
        <v>7</v>
      </c>
      <c r="M15" s="29">
        <v>28</v>
      </c>
      <c r="N15" s="29">
        <v>1606</v>
      </c>
      <c r="O15" s="29">
        <v>1034</v>
      </c>
      <c r="P15" s="16">
        <f t="shared" si="7"/>
        <v>298.33333333333331</v>
      </c>
      <c r="Q15" s="9">
        <f>K15/G15</f>
        <v>0.25474860335195532</v>
      </c>
      <c r="R15" s="9">
        <f t="shared" si="5"/>
        <v>7.82122905027933E-3</v>
      </c>
      <c r="S15" s="9">
        <f>N15/G15</f>
        <v>0.44860335195530726</v>
      </c>
      <c r="T15" s="9">
        <f>O15/G15</f>
        <v>0.2888268156424581</v>
      </c>
      <c r="U15" s="12">
        <f t="shared" si="6"/>
        <v>1</v>
      </c>
    </row>
    <row r="16" spans="1:21" ht="15.75" customHeight="1" x14ac:dyDescent="0.25">
      <c r="A16" s="7">
        <v>12</v>
      </c>
      <c r="B16" s="2" t="s">
        <v>36</v>
      </c>
      <c r="C16" s="2"/>
      <c r="D16" s="21">
        <v>4</v>
      </c>
      <c r="E16" s="20">
        <v>3</v>
      </c>
      <c r="F16" s="29">
        <v>2660</v>
      </c>
      <c r="G16" s="29">
        <v>2363</v>
      </c>
      <c r="H16" s="29">
        <v>2361</v>
      </c>
      <c r="I16" s="29">
        <v>299</v>
      </c>
      <c r="J16" s="28">
        <v>10</v>
      </c>
      <c r="K16" s="29">
        <v>825</v>
      </c>
      <c r="L16" s="29">
        <v>3</v>
      </c>
      <c r="M16" s="29">
        <v>15</v>
      </c>
      <c r="N16" s="29">
        <v>912</v>
      </c>
      <c r="O16" s="29">
        <v>611</v>
      </c>
      <c r="P16" s="16">
        <f t="shared" si="7"/>
        <v>196.91666666666666</v>
      </c>
      <c r="Q16" s="9">
        <f t="shared" ref="Q16:Q22" si="11">K16/G16</f>
        <v>0.34913245873889126</v>
      </c>
      <c r="R16" s="9">
        <f t="shared" si="5"/>
        <v>6.3478628861616589E-3</v>
      </c>
      <c r="S16" s="9">
        <f t="shared" ref="S16:S22" si="12">N16/G16</f>
        <v>0.38595006347862887</v>
      </c>
      <c r="T16" s="9">
        <f t="shared" ref="T16:T22" si="13">O16/G16</f>
        <v>0.25856961489631825</v>
      </c>
      <c r="U16" s="12">
        <f t="shared" si="6"/>
        <v>1</v>
      </c>
    </row>
    <row r="17" spans="1:21" ht="15.75" customHeight="1" x14ac:dyDescent="0.25">
      <c r="A17" s="7">
        <v>13</v>
      </c>
      <c r="B17" s="2" t="s">
        <v>37</v>
      </c>
      <c r="C17" s="2"/>
      <c r="D17" s="22">
        <v>4</v>
      </c>
      <c r="E17" s="20">
        <v>3</v>
      </c>
      <c r="F17" s="29">
        <v>2623</v>
      </c>
      <c r="G17" s="29">
        <v>2333</v>
      </c>
      <c r="H17" s="29">
        <v>2229</v>
      </c>
      <c r="I17" s="29">
        <v>394</v>
      </c>
      <c r="J17" s="28">
        <v>30</v>
      </c>
      <c r="K17" s="29">
        <v>741</v>
      </c>
      <c r="L17" s="29">
        <v>3</v>
      </c>
      <c r="M17" s="29">
        <v>13</v>
      </c>
      <c r="N17" s="29">
        <v>1032</v>
      </c>
      <c r="O17" s="29">
        <v>547</v>
      </c>
      <c r="P17" s="16">
        <f t="shared" si="7"/>
        <v>194.41666666666666</v>
      </c>
      <c r="Q17" s="9">
        <f t="shared" si="11"/>
        <v>0.3176168024003429</v>
      </c>
      <c r="R17" s="9">
        <f t="shared" si="5"/>
        <v>5.5722246035147882E-3</v>
      </c>
      <c r="S17" s="9">
        <f t="shared" si="12"/>
        <v>0.44234890698671236</v>
      </c>
      <c r="T17" s="9">
        <f t="shared" si="13"/>
        <v>0.23446206600942993</v>
      </c>
      <c r="U17" s="12">
        <f t="shared" si="6"/>
        <v>1</v>
      </c>
    </row>
    <row r="18" spans="1:21" ht="15.75" customHeight="1" x14ac:dyDescent="0.25">
      <c r="A18" s="7">
        <v>14</v>
      </c>
      <c r="B18" s="2" t="s">
        <v>38</v>
      </c>
      <c r="C18" s="2"/>
      <c r="D18" s="25">
        <v>4</v>
      </c>
      <c r="E18" s="20">
        <v>3</v>
      </c>
      <c r="F18" s="29">
        <v>3599</v>
      </c>
      <c r="G18" s="29">
        <v>2895</v>
      </c>
      <c r="H18" s="29">
        <v>2870</v>
      </c>
      <c r="I18" s="29">
        <v>729</v>
      </c>
      <c r="J18" s="28">
        <v>71</v>
      </c>
      <c r="K18" s="29">
        <v>680</v>
      </c>
      <c r="L18" s="29">
        <v>4</v>
      </c>
      <c r="M18" s="29">
        <v>14</v>
      </c>
      <c r="N18" s="29">
        <v>1430</v>
      </c>
      <c r="O18" s="29">
        <v>771</v>
      </c>
      <c r="P18" s="16">
        <f t="shared" si="7"/>
        <v>241.25</v>
      </c>
      <c r="Q18" s="9">
        <f t="shared" si="11"/>
        <v>0.23488773747841105</v>
      </c>
      <c r="R18" s="9">
        <f t="shared" si="5"/>
        <v>4.8359240069084626E-3</v>
      </c>
      <c r="S18" s="9">
        <f t="shared" si="12"/>
        <v>0.49395509499136442</v>
      </c>
      <c r="T18" s="9">
        <f t="shared" si="13"/>
        <v>0.26632124352331604</v>
      </c>
      <c r="U18" s="12">
        <f t="shared" si="6"/>
        <v>1</v>
      </c>
    </row>
    <row r="19" spans="1:21" ht="15.75" customHeight="1" x14ac:dyDescent="0.25">
      <c r="A19" s="7">
        <v>15</v>
      </c>
      <c r="B19" s="2" t="s">
        <v>39</v>
      </c>
      <c r="C19" s="2"/>
      <c r="D19" s="26">
        <v>4</v>
      </c>
      <c r="E19" s="20">
        <v>5</v>
      </c>
      <c r="F19" s="29">
        <v>4408</v>
      </c>
      <c r="G19" s="29">
        <v>3797</v>
      </c>
      <c r="H19" s="29">
        <v>3813</v>
      </c>
      <c r="I19" s="29">
        <v>595</v>
      </c>
      <c r="J19" s="28">
        <v>57</v>
      </c>
      <c r="K19" s="29">
        <v>817</v>
      </c>
      <c r="L19" s="29">
        <v>3</v>
      </c>
      <c r="M19" s="29">
        <v>31</v>
      </c>
      <c r="N19" s="29">
        <v>1707</v>
      </c>
      <c r="O19" s="29">
        <v>1242</v>
      </c>
      <c r="P19" s="16">
        <f t="shared" si="7"/>
        <v>316.41666666666669</v>
      </c>
      <c r="Q19" s="9">
        <f t="shared" si="11"/>
        <v>0.2151698709507506</v>
      </c>
      <c r="R19" s="9">
        <f t="shared" si="5"/>
        <v>8.1643402686331322E-3</v>
      </c>
      <c r="S19" s="9">
        <f t="shared" si="12"/>
        <v>0.44956544640505663</v>
      </c>
      <c r="T19" s="9">
        <f t="shared" si="13"/>
        <v>0.32710034237555963</v>
      </c>
      <c r="U19" s="12">
        <f t="shared" si="6"/>
        <v>1</v>
      </c>
    </row>
    <row r="20" spans="1:21" ht="15.75" customHeight="1" x14ac:dyDescent="0.25">
      <c r="A20" s="7">
        <v>16</v>
      </c>
      <c r="B20" s="2" t="s">
        <v>40</v>
      </c>
      <c r="C20" s="2"/>
      <c r="D20" s="22">
        <v>3</v>
      </c>
      <c r="E20" s="20">
        <v>3</v>
      </c>
      <c r="F20" s="29">
        <v>1663</v>
      </c>
      <c r="G20" s="29">
        <v>1446</v>
      </c>
      <c r="H20" s="29">
        <v>1432</v>
      </c>
      <c r="I20" s="29">
        <v>231</v>
      </c>
      <c r="J20" s="28">
        <v>13</v>
      </c>
      <c r="K20" s="29">
        <v>305</v>
      </c>
      <c r="L20" s="29">
        <v>3</v>
      </c>
      <c r="M20" s="29">
        <v>2</v>
      </c>
      <c r="N20" s="29">
        <v>670</v>
      </c>
      <c r="O20" s="29">
        <v>469</v>
      </c>
      <c r="P20" s="16">
        <f t="shared" si="7"/>
        <v>120.5</v>
      </c>
      <c r="Q20" s="9">
        <f t="shared" si="11"/>
        <v>0.21092669432918396</v>
      </c>
      <c r="R20" s="9">
        <f t="shared" si="5"/>
        <v>1.3831258644536654E-3</v>
      </c>
      <c r="S20" s="9">
        <f t="shared" si="12"/>
        <v>0.46334716459197789</v>
      </c>
      <c r="T20" s="9">
        <f t="shared" si="13"/>
        <v>0.32434301521438452</v>
      </c>
      <c r="U20" s="12">
        <f t="shared" si="6"/>
        <v>1</v>
      </c>
    </row>
    <row r="21" spans="1:21" ht="15.75" customHeight="1" x14ac:dyDescent="0.25">
      <c r="A21" s="7">
        <v>17</v>
      </c>
      <c r="B21" s="2" t="s">
        <v>41</v>
      </c>
      <c r="C21" s="2"/>
      <c r="D21" s="22">
        <v>3</v>
      </c>
      <c r="E21" s="20">
        <v>4</v>
      </c>
      <c r="F21" s="29">
        <v>2987</v>
      </c>
      <c r="G21" s="29">
        <v>2527</v>
      </c>
      <c r="H21" s="29">
        <v>2517</v>
      </c>
      <c r="I21" s="29">
        <v>470</v>
      </c>
      <c r="J21" s="28">
        <v>64</v>
      </c>
      <c r="K21" s="29">
        <v>641</v>
      </c>
      <c r="L21" s="29">
        <v>3</v>
      </c>
      <c r="M21" s="29">
        <v>8</v>
      </c>
      <c r="N21" s="29">
        <v>486</v>
      </c>
      <c r="O21" s="29">
        <v>1392</v>
      </c>
      <c r="P21" s="16">
        <f t="shared" si="7"/>
        <v>210.58333333333334</v>
      </c>
      <c r="Q21" s="9">
        <f t="shared" si="11"/>
        <v>0.25366046695686584</v>
      </c>
      <c r="R21" s="9">
        <f t="shared" si="5"/>
        <v>3.1658092599920855E-3</v>
      </c>
      <c r="S21" s="9">
        <f t="shared" si="12"/>
        <v>0.19232291254451919</v>
      </c>
      <c r="T21" s="9">
        <f t="shared" si="13"/>
        <v>0.55085081123862289</v>
      </c>
      <c r="U21" s="12">
        <f t="shared" si="6"/>
        <v>1</v>
      </c>
    </row>
    <row r="22" spans="1:21" ht="15" hidden="1" customHeight="1" x14ac:dyDescent="0.25">
      <c r="A22" s="7">
        <v>18</v>
      </c>
      <c r="B22" s="2"/>
      <c r="C22" s="2"/>
      <c r="D22" s="2"/>
      <c r="E22" s="2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6">
        <f t="shared" ref="P22" si="14">G22/9</f>
        <v>0</v>
      </c>
      <c r="Q22" s="9" t="e">
        <f t="shared" si="11"/>
        <v>#DIV/0!</v>
      </c>
      <c r="R22" s="9" t="e">
        <f t="shared" ref="R22" si="15">M22/G22</f>
        <v>#DIV/0!</v>
      </c>
      <c r="S22" s="9" t="e">
        <f t="shared" si="12"/>
        <v>#DIV/0!</v>
      </c>
      <c r="T22" s="9" t="e">
        <f t="shared" si="13"/>
        <v>#DIV/0!</v>
      </c>
      <c r="U22" s="12" t="e">
        <f t="shared" si="6"/>
        <v>#DIV/0!</v>
      </c>
    </row>
    <row r="24" spans="1:21" x14ac:dyDescent="0.25">
      <c r="B24" s="32"/>
      <c r="D24" s="33"/>
      <c r="E24" s="33"/>
      <c r="F24" s="34"/>
      <c r="G24" s="35"/>
      <c r="H24" s="35"/>
      <c r="I24" s="35"/>
      <c r="J24" s="35"/>
      <c r="K24" s="35"/>
      <c r="L24" s="35"/>
      <c r="M24" s="35"/>
      <c r="N24" s="35"/>
      <c r="O24" s="36"/>
    </row>
    <row r="25" spans="1:21" x14ac:dyDescent="0.25">
      <c r="D25" s="33"/>
      <c r="E25" s="33"/>
      <c r="F25" s="34"/>
      <c r="G25" s="35"/>
      <c r="H25" s="35"/>
      <c r="I25" s="35"/>
      <c r="J25" s="36"/>
      <c r="K25" s="34"/>
      <c r="L25" s="35"/>
      <c r="M25" s="35"/>
      <c r="N25" s="35"/>
      <c r="O25" s="36"/>
    </row>
    <row r="26" spans="1:21" ht="24" customHeight="1" x14ac:dyDescent="0.25"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31"/>
    </row>
  </sheetData>
  <sortState xmlns:xlrd2="http://schemas.microsoft.com/office/spreadsheetml/2017/richdata2" ref="B3:B12">
    <sortCondition ref="B1"/>
  </sortState>
  <mergeCells count="14">
    <mergeCell ref="A2:A3"/>
    <mergeCell ref="F2:G2"/>
    <mergeCell ref="H2:H3"/>
    <mergeCell ref="P2:P3"/>
    <mergeCell ref="Q2:T2"/>
    <mergeCell ref="B2:B3"/>
    <mergeCell ref="K3:O3"/>
    <mergeCell ref="I2:J2"/>
    <mergeCell ref="D2:E2"/>
    <mergeCell ref="D24:E24"/>
    <mergeCell ref="D25:E25"/>
    <mergeCell ref="F25:J25"/>
    <mergeCell ref="F24:O24"/>
    <mergeCell ref="K25:O25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Статистика</vt:lpstr>
      <vt:lpstr>Лист4</vt:lpstr>
      <vt:lpstr>Суди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Кудрицька Тетяна Юріївна</dc:creator>
  <cp:lastModifiedBy>Подольська Марія</cp:lastModifiedBy>
  <cp:lastPrinted>2024-04-01T07:35:14Z</cp:lastPrinted>
  <dcterms:created xsi:type="dcterms:W3CDTF">2017-10-27T15:50:09Z</dcterms:created>
  <dcterms:modified xsi:type="dcterms:W3CDTF">2025-01-21T06:27:34Z</dcterms:modified>
</cp:coreProperties>
</file>