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TAT\Desktop\"/>
    </mc:Choice>
  </mc:AlternateContent>
  <xr:revisionPtr revIDLastSave="0" documentId="13_ncr:1_{8F0A374F-32F9-44E2-8A2F-B1D08E1939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татистика-2024" sheetId="1" r:id="rId1"/>
    <sheet name="Лист4" sheetId="5" state="hidden" r:id="rId2"/>
  </sheets>
  <definedNames>
    <definedName name="Суди">'статистика-2024'!$B$6:$B$15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" i="1" l="1"/>
  <c r="V10" i="1"/>
  <c r="V6" i="1"/>
  <c r="V7" i="1"/>
  <c r="V8" i="1"/>
  <c r="V9" i="1"/>
  <c r="V11" i="1"/>
  <c r="V12" i="1"/>
  <c r="V13" i="1"/>
  <c r="V14" i="1"/>
  <c r="V16" i="1"/>
  <c r="V17" i="1"/>
  <c r="V18" i="1"/>
  <c r="V5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Q18" i="1" l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P19" i="1" l="1"/>
  <c r="P20" i="1"/>
  <c r="P21" i="1"/>
  <c r="P22" i="1"/>
  <c r="P23" i="1"/>
  <c r="V23" i="1" l="1"/>
  <c r="U23" i="1"/>
  <c r="T23" i="1"/>
  <c r="S23" i="1"/>
  <c r="V22" i="1"/>
  <c r="U22" i="1"/>
  <c r="T22" i="1"/>
  <c r="S22" i="1"/>
  <c r="V21" i="1"/>
  <c r="U21" i="1"/>
  <c r="T21" i="1"/>
  <c r="S21" i="1"/>
  <c r="V20" i="1"/>
  <c r="U20" i="1"/>
  <c r="T20" i="1"/>
  <c r="S20" i="1"/>
  <c r="V19" i="1"/>
  <c r="U19" i="1"/>
  <c r="T19" i="1"/>
  <c r="S19" i="1"/>
  <c r="W20" i="1" l="1"/>
  <c r="W23" i="1"/>
  <c r="W19" i="1"/>
  <c r="W21" i="1"/>
  <c r="W22" i="1"/>
</calcChain>
</file>

<file path=xl/sharedStrings.xml><?xml version="1.0" encoding="utf-8"?>
<sst xmlns="http://schemas.openxmlformats.org/spreadsheetml/2006/main" count="54" uniqueCount="42">
  <si>
    <t>Перебувало в провадженні  справ і матеріалів</t>
  </si>
  <si>
    <t>Розглянуто справ і матеріалів</t>
  </si>
  <si>
    <t>у тому числі надійшло у звітному періоді</t>
  </si>
  <si>
    <t xml:space="preserve">усього </t>
  </si>
  <si>
    <t>Всього</t>
  </si>
  <si>
    <t>Кримін.</t>
  </si>
  <si>
    <t>Адм.</t>
  </si>
  <si>
    <t>Цивільн.</t>
  </si>
  <si>
    <t>Кримін. %</t>
  </si>
  <si>
    <t>Цивільн. %</t>
  </si>
  <si>
    <t>Адм. %</t>
  </si>
  <si>
    <t>Відсоткове відношення</t>
  </si>
  <si>
    <t>Суд</t>
  </si>
  <si>
    <t>Область</t>
  </si>
  <si>
    <t>Надійшло  справ і матеріалів</t>
  </si>
  <si>
    <t>усього</t>
  </si>
  <si>
    <t xml:space="preserve">Кількісний склад суддів  суду </t>
  </si>
  <si>
    <t>визначено наказом ДСА</t>
  </si>
  <si>
    <t>здійснювали правосуддя у звітному періоді</t>
  </si>
  <si>
    <t>Середньо-місячне надход-ження всіх справ  в місяць</t>
  </si>
  <si>
    <t xml:space="preserve">Берегівський районний суд </t>
  </si>
  <si>
    <t>Закарпатська область</t>
  </si>
  <si>
    <t xml:space="preserve">Великоберезнянський районний суд </t>
  </si>
  <si>
    <t xml:space="preserve">Виноградівський районний суд </t>
  </si>
  <si>
    <t xml:space="preserve">Воловецький районний суд </t>
  </si>
  <si>
    <t xml:space="preserve">Іршавський районний суд </t>
  </si>
  <si>
    <t xml:space="preserve">Міжгірський районний суд </t>
  </si>
  <si>
    <t xml:space="preserve">Мукачівський міськрайонний суд </t>
  </si>
  <si>
    <t xml:space="preserve">Перечинський районний суд </t>
  </si>
  <si>
    <t xml:space="preserve">Рахівський районний суд </t>
  </si>
  <si>
    <t xml:space="preserve">Свалявський районний суд </t>
  </si>
  <si>
    <t xml:space="preserve">Тячівський районний суд </t>
  </si>
  <si>
    <t xml:space="preserve">Ужгородський міськрайонний суд </t>
  </si>
  <si>
    <t>Хустський районний суд</t>
  </si>
  <si>
    <t>в т.ч. не розглянуто понад 1 рік</t>
  </si>
  <si>
    <t>кримін./слідчі судді</t>
  </si>
  <si>
    <t>Адм. пр. поруш.</t>
  </si>
  <si>
    <t>Адм. пр. поруш.%</t>
  </si>
  <si>
    <t>навантаження на одного повноважного суддю суду</t>
  </si>
  <si>
    <t xml:space="preserve"> код суду</t>
  </si>
  <si>
    <r>
      <t xml:space="preserve">Залишок нерозглянутих справ і матеріалів на кінець звітного періоду </t>
    </r>
    <r>
      <rPr>
        <sz val="8"/>
        <rFont val="Times New Roman"/>
        <family val="1"/>
        <charset val="204"/>
      </rPr>
      <t>(</t>
    </r>
    <r>
      <rPr>
        <b/>
        <sz val="8"/>
        <rFont val="Times New Roman"/>
        <family val="1"/>
        <charset val="204"/>
      </rPr>
      <t>станом на 31.12.2024</t>
    </r>
    <r>
      <rPr>
        <sz val="8"/>
        <rFont val="Times New Roman"/>
        <family val="1"/>
        <charset val="204"/>
      </rPr>
      <t>)</t>
    </r>
  </si>
  <si>
    <r>
      <rPr>
        <b/>
        <sz val="14"/>
        <rFont val="Times New Roman"/>
        <family val="1"/>
        <charset val="204"/>
      </rPr>
      <t xml:space="preserve">Інформація щодо розгляду справ  за  2024 рік </t>
    </r>
    <r>
      <rPr>
        <sz val="14"/>
        <rFont val="Times New Roman"/>
        <family val="1"/>
        <charset val="204"/>
      </rPr>
      <t>(</t>
    </r>
    <r>
      <rPr>
        <b/>
        <sz val="14"/>
        <rFont val="Times New Roman"/>
        <family val="1"/>
        <charset val="204"/>
      </rPr>
      <t>з Форми 1-МЗС</t>
    </r>
    <r>
      <rPr>
        <sz val="14"/>
        <rFont val="Times New Roman"/>
        <family val="1"/>
        <charset val="204"/>
      </rPr>
      <t>)</t>
    </r>
    <r>
      <rPr>
        <b/>
        <sz val="14"/>
        <rFont val="Times New Roman"/>
        <family val="1"/>
        <charset val="204"/>
      </rPr>
      <t xml:space="preserve"> ТУ ДСА України в Закарпатській області	</t>
    </r>
    <r>
      <rPr>
        <b/>
        <sz val="12"/>
        <rFont val="Times New Roman"/>
        <family val="1"/>
        <charset val="204"/>
      </rPr>
      <t xml:space="preserve">																	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</si>
</sst>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8"/>
      <color rgb="FFC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0" applyFont="1"/>
    <xf numFmtId="0" fontId="6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0" fontId="8" fillId="0" borderId="2" xfId="0" applyNumberFormat="1" applyFont="1" applyBorder="1"/>
    <xf numFmtId="10" fontId="2" fillId="0" borderId="0" xfId="0" applyNumberFormat="1" applyFont="1"/>
    <xf numFmtId="3" fontId="9" fillId="0" borderId="2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center"/>
    </xf>
    <xf numFmtId="0" fontId="12" fillId="0" borderId="0" xfId="0" applyFont="1"/>
    <xf numFmtId="0" fontId="10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10" fontId="8" fillId="0" borderId="3" xfId="0" applyNumberFormat="1" applyFont="1" applyBorder="1"/>
    <xf numFmtId="0" fontId="2" fillId="2" borderId="5" xfId="0" applyFont="1" applyFill="1" applyBorder="1"/>
    <xf numFmtId="3" fontId="9" fillId="2" borderId="2" xfId="0" applyNumberFormat="1" applyFont="1" applyFill="1" applyBorder="1" applyAlignment="1">
      <alignment horizontal="center"/>
    </xf>
    <xf numFmtId="1" fontId="13" fillId="2" borderId="12" xfId="0" applyNumberFormat="1" applyFont="1" applyFill="1" applyBorder="1" applyAlignment="1">
      <alignment horizontal="center" vertical="center"/>
    </xf>
    <xf numFmtId="10" fontId="15" fillId="2" borderId="0" xfId="0" applyNumberFormat="1" applyFont="1" applyFill="1"/>
    <xf numFmtId="0" fontId="14" fillId="2" borderId="10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89"/>
    </xf>
    <xf numFmtId="0" fontId="3" fillId="2" borderId="9" xfId="0" applyFont="1" applyFill="1" applyBorder="1" applyAlignment="1">
      <alignment horizontal="center" vertical="center" textRotation="89"/>
    </xf>
    <xf numFmtId="0" fontId="6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2" fontId="14" fillId="2" borderId="10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textRotation="90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textRotation="90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" fontId="19" fillId="2" borderId="4" xfId="0" applyNumberFormat="1" applyFont="1" applyFill="1" applyBorder="1" applyAlignment="1">
      <alignment horizontal="center" vertical="center"/>
    </xf>
    <xf numFmtId="1" fontId="19" fillId="2" borderId="12" xfId="0" applyNumberFormat="1" applyFont="1" applyFill="1" applyBorder="1" applyAlignment="1">
      <alignment horizontal="center" vertical="center"/>
    </xf>
    <xf numFmtId="1" fontId="19" fillId="2" borderId="4" xfId="0" applyNumberFormat="1" applyFont="1" applyFill="1" applyBorder="1" applyAlignment="1">
      <alignment horizontal="center" vertical="center" wrapText="1"/>
    </xf>
    <xf numFmtId="1" fontId="19" fillId="2" borderId="13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/>
    </xf>
    <xf numFmtId="0" fontId="14" fillId="2" borderId="14" xfId="0" applyFont="1" applyFill="1" applyBorder="1"/>
    <xf numFmtId="0" fontId="14" fillId="2" borderId="6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/>
    </xf>
    <xf numFmtId="3" fontId="14" fillId="0" borderId="6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center"/>
    </xf>
    <xf numFmtId="10" fontId="9" fillId="0" borderId="2" xfId="0" applyNumberFormat="1" applyFont="1" applyBorder="1"/>
    <xf numFmtId="10" fontId="9" fillId="0" borderId="3" xfId="0" applyNumberFormat="1" applyFont="1" applyBorder="1"/>
    <xf numFmtId="0" fontId="14" fillId="0" borderId="2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CC3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9"/>
  <sheetViews>
    <sheetView tabSelected="1" zoomScaleNormal="100" workbookViewId="0">
      <selection activeCell="B1" sqref="B1:V1"/>
    </sheetView>
  </sheetViews>
  <sheetFormatPr defaultColWidth="6.42578125" defaultRowHeight="15.75" x14ac:dyDescent="0.25"/>
  <cols>
    <col min="1" max="1" width="4.7109375" style="1" customWidth="1"/>
    <col min="2" max="2" width="39.7109375" style="1" customWidth="1"/>
    <col min="3" max="3" width="25" style="1" customWidth="1"/>
    <col min="4" max="4" width="9.28515625" style="1" customWidth="1"/>
    <col min="5" max="5" width="10.42578125" style="1" customWidth="1"/>
    <col min="6" max="6" width="9.42578125" style="1" customWidth="1"/>
    <col min="7" max="7" width="10.5703125" style="1" customWidth="1"/>
    <col min="8" max="8" width="9.5703125" style="1" customWidth="1"/>
    <col min="9" max="9" width="8.140625" style="1" customWidth="1"/>
    <col min="10" max="10" width="8" style="1" customWidth="1"/>
    <col min="11" max="11" width="7.7109375" style="1" customWidth="1"/>
    <col min="12" max="12" width="7.85546875" style="1" customWidth="1"/>
    <col min="13" max="13" width="6.5703125" style="1" customWidth="1"/>
    <col min="14" max="15" width="8" style="1" customWidth="1"/>
    <col min="16" max="16" width="10.140625" style="1" customWidth="1"/>
    <col min="17" max="17" width="8.7109375" style="1" customWidth="1"/>
    <col min="18" max="18" width="7.85546875" style="1" customWidth="1"/>
    <col min="19" max="19" width="7.7109375" style="1" customWidth="1"/>
    <col min="20" max="20" width="8.85546875" style="1" customWidth="1"/>
    <col min="21" max="21" width="9.140625" style="1" customWidth="1"/>
    <col min="22" max="22" width="9.42578125" style="1" customWidth="1"/>
    <col min="23" max="23" width="11.85546875" style="1" customWidth="1"/>
    <col min="24" max="16384" width="6.42578125" style="1"/>
  </cols>
  <sheetData>
    <row r="1" spans="1:22" ht="46.5" customHeight="1" thickBot="1" x14ac:dyDescent="0.3">
      <c r="B1" s="66" t="s">
        <v>41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</row>
    <row r="2" spans="1:22" ht="63.75" customHeight="1" x14ac:dyDescent="0.25">
      <c r="A2" s="32" t="s">
        <v>39</v>
      </c>
      <c r="B2" s="38" t="s">
        <v>12</v>
      </c>
      <c r="C2" s="38" t="s">
        <v>13</v>
      </c>
      <c r="D2" s="34" t="s">
        <v>16</v>
      </c>
      <c r="E2" s="34"/>
      <c r="F2" s="34" t="s">
        <v>0</v>
      </c>
      <c r="G2" s="34"/>
      <c r="H2" s="35" t="s">
        <v>1</v>
      </c>
      <c r="I2" s="35" t="s">
        <v>40</v>
      </c>
      <c r="J2" s="35"/>
      <c r="K2" s="30" t="s">
        <v>5</v>
      </c>
      <c r="L2" s="30" t="s">
        <v>35</v>
      </c>
      <c r="M2" s="30" t="s">
        <v>6</v>
      </c>
      <c r="N2" s="30" t="s">
        <v>7</v>
      </c>
      <c r="O2" s="30" t="s">
        <v>36</v>
      </c>
      <c r="P2" s="39" t="s">
        <v>19</v>
      </c>
      <c r="Q2" s="40" t="s">
        <v>38</v>
      </c>
      <c r="R2" s="41" t="s">
        <v>11</v>
      </c>
      <c r="S2" s="34"/>
      <c r="T2" s="34"/>
      <c r="U2" s="42"/>
    </row>
    <row r="3" spans="1:22" ht="82.5" customHeight="1" thickBot="1" x14ac:dyDescent="0.3">
      <c r="A3" s="33"/>
      <c r="B3" s="43"/>
      <c r="C3" s="43"/>
      <c r="D3" s="44" t="s">
        <v>17</v>
      </c>
      <c r="E3" s="13" t="s">
        <v>18</v>
      </c>
      <c r="F3" s="25" t="s">
        <v>15</v>
      </c>
      <c r="G3" s="14" t="s">
        <v>2</v>
      </c>
      <c r="H3" s="36"/>
      <c r="I3" s="31" t="s">
        <v>3</v>
      </c>
      <c r="J3" s="14" t="s">
        <v>34</v>
      </c>
      <c r="K3" s="37" t="s">
        <v>14</v>
      </c>
      <c r="L3" s="37"/>
      <c r="M3" s="37"/>
      <c r="N3" s="37"/>
      <c r="O3" s="37"/>
      <c r="P3" s="45"/>
      <c r="Q3" s="46"/>
      <c r="R3" s="47" t="s">
        <v>8</v>
      </c>
      <c r="S3" s="48" t="s">
        <v>10</v>
      </c>
      <c r="T3" s="48" t="s">
        <v>9</v>
      </c>
      <c r="U3" s="49" t="s">
        <v>37</v>
      </c>
    </row>
    <row r="4" spans="1:22" ht="15" customHeight="1" thickBot="1" x14ac:dyDescent="0.3">
      <c r="A4" s="23">
        <v>1</v>
      </c>
      <c r="B4" s="50">
        <v>2</v>
      </c>
      <c r="C4" s="51">
        <v>3</v>
      </c>
      <c r="D4" s="52">
        <v>4</v>
      </c>
      <c r="E4" s="52">
        <v>5</v>
      </c>
      <c r="F4" s="52">
        <v>6</v>
      </c>
      <c r="G4" s="53">
        <v>7</v>
      </c>
      <c r="H4" s="52">
        <v>8</v>
      </c>
      <c r="I4" s="52">
        <v>9</v>
      </c>
      <c r="J4" s="52">
        <v>10</v>
      </c>
      <c r="K4" s="52">
        <v>11</v>
      </c>
      <c r="L4" s="52">
        <v>12</v>
      </c>
      <c r="M4" s="52">
        <v>13</v>
      </c>
      <c r="N4" s="52">
        <v>14</v>
      </c>
      <c r="O4" s="52">
        <v>15</v>
      </c>
      <c r="P4" s="52">
        <v>16</v>
      </c>
      <c r="Q4" s="52">
        <v>17</v>
      </c>
      <c r="R4" s="52">
        <v>18</v>
      </c>
      <c r="S4" s="52">
        <v>19</v>
      </c>
      <c r="T4" s="52">
        <v>20</v>
      </c>
      <c r="U4" s="52">
        <v>21</v>
      </c>
    </row>
    <row r="5" spans="1:22" x14ac:dyDescent="0.25">
      <c r="A5" s="21"/>
      <c r="B5" s="54" t="s">
        <v>4</v>
      </c>
      <c r="C5" s="55"/>
      <c r="D5" s="56">
        <v>100</v>
      </c>
      <c r="E5" s="57">
        <v>94</v>
      </c>
      <c r="F5" s="58">
        <v>102150</v>
      </c>
      <c r="G5" s="59">
        <v>89142</v>
      </c>
      <c r="H5" s="59">
        <v>87775</v>
      </c>
      <c r="I5" s="59">
        <v>14375</v>
      </c>
      <c r="J5" s="59">
        <v>3359</v>
      </c>
      <c r="K5" s="59">
        <v>22119</v>
      </c>
      <c r="L5" s="59">
        <v>15592</v>
      </c>
      <c r="M5" s="59">
        <v>697</v>
      </c>
      <c r="N5" s="59">
        <v>33673</v>
      </c>
      <c r="O5" s="59">
        <v>32653</v>
      </c>
      <c r="P5" s="58">
        <v>8104</v>
      </c>
      <c r="Q5" s="60">
        <f t="shared" ref="Q5:Q18" si="0">(G5/11)/E5</f>
        <v>86.210831721470015</v>
      </c>
      <c r="R5" s="61">
        <v>0.21309918810212203</v>
      </c>
      <c r="S5" s="61">
        <v>7.8522580576330138E-3</v>
      </c>
      <c r="T5" s="62">
        <v>0.43692054923131091</v>
      </c>
      <c r="U5" s="62">
        <v>0.34212800460893406</v>
      </c>
      <c r="V5" s="24">
        <f>SUM(R5:U5)</f>
        <v>1</v>
      </c>
    </row>
    <row r="6" spans="1:22" x14ac:dyDescent="0.25">
      <c r="A6" s="28">
        <v>297</v>
      </c>
      <c r="B6" s="26" t="s">
        <v>20</v>
      </c>
      <c r="C6" s="26" t="s">
        <v>21</v>
      </c>
      <c r="D6" s="6">
        <v>5</v>
      </c>
      <c r="E6" s="6">
        <v>5</v>
      </c>
      <c r="F6" s="6">
        <v>6276</v>
      </c>
      <c r="G6" s="63">
        <v>5846</v>
      </c>
      <c r="H6" s="8">
        <v>5735</v>
      </c>
      <c r="I6" s="22">
        <v>541</v>
      </c>
      <c r="J6" s="22">
        <v>54</v>
      </c>
      <c r="K6" s="22">
        <v>1301</v>
      </c>
      <c r="L6" s="22">
        <v>930</v>
      </c>
      <c r="M6" s="22">
        <v>37</v>
      </c>
      <c r="N6" s="22">
        <v>1509</v>
      </c>
      <c r="O6" s="22">
        <v>2999</v>
      </c>
      <c r="P6" s="8">
        <f t="shared" ref="P6:P18" si="1">G6/11</f>
        <v>531.4545454545455</v>
      </c>
      <c r="Q6" s="64">
        <f t="shared" si="0"/>
        <v>106.2909090909091</v>
      </c>
      <c r="R6" s="61">
        <v>0.21964423820572312</v>
      </c>
      <c r="S6" s="61">
        <v>4.6403712296983757E-3</v>
      </c>
      <c r="T6" s="61">
        <v>0.42536736272235109</v>
      </c>
      <c r="U6" s="61">
        <v>0.35034802784222741</v>
      </c>
      <c r="V6" s="24">
        <f>SUM(R6:U6)</f>
        <v>1</v>
      </c>
    </row>
    <row r="7" spans="1:22" x14ac:dyDescent="0.25">
      <c r="A7" s="28">
        <v>298</v>
      </c>
      <c r="B7" s="26" t="s">
        <v>22</v>
      </c>
      <c r="C7" s="26" t="s">
        <v>21</v>
      </c>
      <c r="D7" s="6">
        <v>3</v>
      </c>
      <c r="E7" s="6">
        <v>3</v>
      </c>
      <c r="F7" s="6">
        <v>2818</v>
      </c>
      <c r="G7" s="63">
        <v>2510</v>
      </c>
      <c r="H7" s="8">
        <v>2372</v>
      </c>
      <c r="I7" s="22">
        <v>446</v>
      </c>
      <c r="J7" s="22">
        <v>75</v>
      </c>
      <c r="K7" s="22">
        <v>451</v>
      </c>
      <c r="L7" s="22">
        <v>248</v>
      </c>
      <c r="M7" s="22">
        <v>19</v>
      </c>
      <c r="N7" s="22">
        <v>548</v>
      </c>
      <c r="O7" s="22">
        <v>1492</v>
      </c>
      <c r="P7" s="8">
        <f t="shared" si="1"/>
        <v>228.18181818181819</v>
      </c>
      <c r="Q7" s="64">
        <f t="shared" si="0"/>
        <v>76.060606060606062</v>
      </c>
      <c r="R7" s="61">
        <v>0.18010224144710971</v>
      </c>
      <c r="S7" s="61">
        <v>6.685017695635077E-3</v>
      </c>
      <c r="T7" s="61">
        <v>0.19543845851356664</v>
      </c>
      <c r="U7" s="61">
        <v>0.61777428234368859</v>
      </c>
      <c r="V7" s="24">
        <f t="shared" ref="V7:V18" si="2">SUM(R7:U7)</f>
        <v>1</v>
      </c>
    </row>
    <row r="8" spans="1:22" ht="15.75" customHeight="1" x14ac:dyDescent="0.25">
      <c r="A8" s="28">
        <v>299</v>
      </c>
      <c r="B8" s="26" t="s">
        <v>23</v>
      </c>
      <c r="C8" s="26" t="s">
        <v>21</v>
      </c>
      <c r="D8" s="6">
        <v>7</v>
      </c>
      <c r="E8" s="6">
        <v>6</v>
      </c>
      <c r="F8" s="6">
        <v>11410</v>
      </c>
      <c r="G8" s="63">
        <v>10110</v>
      </c>
      <c r="H8" s="8">
        <v>10076</v>
      </c>
      <c r="I8" s="22">
        <v>1334</v>
      </c>
      <c r="J8" s="22">
        <v>208</v>
      </c>
      <c r="K8" s="22">
        <v>1559</v>
      </c>
      <c r="L8" s="22">
        <v>1048</v>
      </c>
      <c r="M8" s="22">
        <v>26</v>
      </c>
      <c r="N8" s="22">
        <v>5393</v>
      </c>
      <c r="O8" s="22">
        <v>3132</v>
      </c>
      <c r="P8" s="8">
        <f t="shared" si="1"/>
        <v>919.09090909090912</v>
      </c>
      <c r="Q8" s="64">
        <f t="shared" si="0"/>
        <v>153.18181818181819</v>
      </c>
      <c r="R8" s="61">
        <v>0.1448677050103209</v>
      </c>
      <c r="S8" s="61">
        <v>1.8765246762994933E-3</v>
      </c>
      <c r="T8" s="61">
        <v>0.53649840495402512</v>
      </c>
      <c r="U8" s="61">
        <v>0.31675736535935445</v>
      </c>
      <c r="V8" s="24">
        <f t="shared" si="2"/>
        <v>1</v>
      </c>
    </row>
    <row r="9" spans="1:22" ht="15.75" customHeight="1" x14ac:dyDescent="0.25">
      <c r="A9" s="28">
        <v>936</v>
      </c>
      <c r="B9" s="26" t="s">
        <v>24</v>
      </c>
      <c r="C9" s="26" t="s">
        <v>21</v>
      </c>
      <c r="D9" s="6">
        <v>3</v>
      </c>
      <c r="E9" s="6">
        <v>4</v>
      </c>
      <c r="F9" s="6">
        <v>1669</v>
      </c>
      <c r="G9" s="63">
        <v>1578</v>
      </c>
      <c r="H9" s="8">
        <v>1561</v>
      </c>
      <c r="I9" s="22">
        <v>108</v>
      </c>
      <c r="J9" s="22">
        <v>2</v>
      </c>
      <c r="K9" s="22">
        <v>357</v>
      </c>
      <c r="L9" s="22">
        <v>170</v>
      </c>
      <c r="M9" s="22">
        <v>20</v>
      </c>
      <c r="N9" s="22">
        <v>577</v>
      </c>
      <c r="O9" s="22">
        <v>624</v>
      </c>
      <c r="P9" s="8">
        <f t="shared" si="1"/>
        <v>143.45454545454547</v>
      </c>
      <c r="Q9" s="64">
        <f t="shared" si="0"/>
        <v>35.863636363636367</v>
      </c>
      <c r="R9" s="61">
        <v>0.22141997593261131</v>
      </c>
      <c r="S9" s="61">
        <v>7.8219013237063786E-3</v>
      </c>
      <c r="T9" s="61">
        <v>0.2990373044524669</v>
      </c>
      <c r="U9" s="61">
        <v>0.47172081829121543</v>
      </c>
      <c r="V9" s="24">
        <f t="shared" si="2"/>
        <v>1</v>
      </c>
    </row>
    <row r="10" spans="1:22" ht="15.75" customHeight="1" x14ac:dyDescent="0.25">
      <c r="A10" s="28">
        <v>301</v>
      </c>
      <c r="B10" s="26" t="s">
        <v>25</v>
      </c>
      <c r="C10" s="26" t="s">
        <v>21</v>
      </c>
      <c r="D10" s="6">
        <v>6</v>
      </c>
      <c r="E10" s="6">
        <v>5</v>
      </c>
      <c r="F10" s="6">
        <v>5346</v>
      </c>
      <c r="G10" s="63">
        <v>4928</v>
      </c>
      <c r="H10" s="8">
        <v>4938</v>
      </c>
      <c r="I10" s="22">
        <v>408</v>
      </c>
      <c r="J10" s="22">
        <v>26</v>
      </c>
      <c r="K10" s="22">
        <v>887</v>
      </c>
      <c r="L10" s="22">
        <v>441</v>
      </c>
      <c r="M10" s="22">
        <v>25</v>
      </c>
      <c r="N10" s="22">
        <v>2742</v>
      </c>
      <c r="O10" s="22">
        <v>1274</v>
      </c>
      <c r="P10" s="8">
        <f t="shared" si="1"/>
        <v>448</v>
      </c>
      <c r="Q10" s="64">
        <f t="shared" si="0"/>
        <v>89.6</v>
      </c>
      <c r="R10" s="61">
        <v>0.16204458945078848</v>
      </c>
      <c r="S10" s="61">
        <v>4.7127061808954138E-3</v>
      </c>
      <c r="T10" s="61">
        <v>0.50897226753670477</v>
      </c>
      <c r="U10" s="61">
        <v>0.32427043683161139</v>
      </c>
      <c r="V10" s="24">
        <f>SUM(R10:U10)</f>
        <v>1</v>
      </c>
    </row>
    <row r="11" spans="1:22" ht="15.75" customHeight="1" x14ac:dyDescent="0.25">
      <c r="A11" s="28">
        <v>302</v>
      </c>
      <c r="B11" s="26" t="s">
        <v>26</v>
      </c>
      <c r="C11" s="26" t="s">
        <v>21</v>
      </c>
      <c r="D11" s="6">
        <v>3</v>
      </c>
      <c r="E11" s="6">
        <v>5</v>
      </c>
      <c r="F11" s="6">
        <v>2281</v>
      </c>
      <c r="G11" s="63">
        <v>2110</v>
      </c>
      <c r="H11" s="8">
        <v>2096</v>
      </c>
      <c r="I11" s="22">
        <v>185</v>
      </c>
      <c r="J11" s="22">
        <v>27</v>
      </c>
      <c r="K11" s="22">
        <v>602</v>
      </c>
      <c r="L11" s="22">
        <v>355</v>
      </c>
      <c r="M11" s="22">
        <v>34</v>
      </c>
      <c r="N11" s="22">
        <v>748</v>
      </c>
      <c r="O11" s="22">
        <v>726</v>
      </c>
      <c r="P11" s="8">
        <f t="shared" si="1"/>
        <v>191.81818181818181</v>
      </c>
      <c r="Q11" s="64">
        <f t="shared" si="0"/>
        <v>38.36363636363636</v>
      </c>
      <c r="R11" s="61">
        <v>0.21744791666666666</v>
      </c>
      <c r="S11" s="61">
        <v>1.5190972222222222E-2</v>
      </c>
      <c r="T11" s="61">
        <v>0.46397569444444442</v>
      </c>
      <c r="U11" s="61">
        <v>0.30338541666666669</v>
      </c>
      <c r="V11" s="24">
        <f t="shared" si="2"/>
        <v>1</v>
      </c>
    </row>
    <row r="12" spans="1:22" ht="15.75" customHeight="1" x14ac:dyDescent="0.25">
      <c r="A12" s="28">
        <v>303</v>
      </c>
      <c r="B12" s="26" t="s">
        <v>27</v>
      </c>
      <c r="C12" s="26" t="s">
        <v>21</v>
      </c>
      <c r="D12" s="6">
        <v>19</v>
      </c>
      <c r="E12" s="6">
        <v>18</v>
      </c>
      <c r="F12" s="6">
        <v>13609</v>
      </c>
      <c r="G12" s="63">
        <v>11809</v>
      </c>
      <c r="H12" s="8">
        <v>11656</v>
      </c>
      <c r="I12" s="22">
        <v>1953</v>
      </c>
      <c r="J12" s="22">
        <v>625</v>
      </c>
      <c r="K12" s="22">
        <v>2728</v>
      </c>
      <c r="L12" s="22">
        <v>1606</v>
      </c>
      <c r="M12" s="22">
        <v>95</v>
      </c>
      <c r="N12" s="22">
        <v>5188</v>
      </c>
      <c r="O12" s="22">
        <v>3798</v>
      </c>
      <c r="P12" s="8">
        <f t="shared" si="1"/>
        <v>1073.5454545454545</v>
      </c>
      <c r="Q12" s="64">
        <f t="shared" si="0"/>
        <v>59.641414141414138</v>
      </c>
      <c r="R12" s="61">
        <v>0.20252812890679261</v>
      </c>
      <c r="S12" s="61">
        <v>7.6399499930545909E-3</v>
      </c>
      <c r="T12" s="61">
        <v>0.50645923044867347</v>
      </c>
      <c r="U12" s="61">
        <v>0.28337269065147935</v>
      </c>
      <c r="V12" s="24">
        <f t="shared" si="2"/>
        <v>1</v>
      </c>
    </row>
    <row r="13" spans="1:22" ht="15" customHeight="1" x14ac:dyDescent="0.25">
      <c r="A13" s="28">
        <v>304</v>
      </c>
      <c r="B13" s="26" t="s">
        <v>28</v>
      </c>
      <c r="C13" s="26" t="s">
        <v>21</v>
      </c>
      <c r="D13" s="6">
        <v>4</v>
      </c>
      <c r="E13" s="6">
        <v>2</v>
      </c>
      <c r="F13" s="6">
        <v>4163</v>
      </c>
      <c r="G13" s="63">
        <v>3344</v>
      </c>
      <c r="H13" s="8">
        <v>3217</v>
      </c>
      <c r="I13" s="22">
        <v>946</v>
      </c>
      <c r="J13" s="22">
        <v>140</v>
      </c>
      <c r="K13" s="22">
        <v>1168</v>
      </c>
      <c r="L13" s="22">
        <v>977</v>
      </c>
      <c r="M13" s="22">
        <v>20</v>
      </c>
      <c r="N13" s="22">
        <v>793</v>
      </c>
      <c r="O13" s="22">
        <v>1363</v>
      </c>
      <c r="P13" s="8">
        <f t="shared" si="1"/>
        <v>304</v>
      </c>
      <c r="Q13" s="64">
        <f t="shared" si="0"/>
        <v>152</v>
      </c>
      <c r="R13" s="61">
        <v>0.30525649145028499</v>
      </c>
      <c r="S13" s="61">
        <v>5.699810006333122E-3</v>
      </c>
      <c r="T13" s="61">
        <v>0.23717542748575046</v>
      </c>
      <c r="U13" s="61">
        <v>0.45186827105763139</v>
      </c>
      <c r="V13" s="24">
        <f t="shared" si="2"/>
        <v>1</v>
      </c>
    </row>
    <row r="14" spans="1:22" ht="15.75" customHeight="1" x14ac:dyDescent="0.25">
      <c r="A14" s="28">
        <v>305</v>
      </c>
      <c r="B14" s="26" t="s">
        <v>29</v>
      </c>
      <c r="C14" s="26" t="s">
        <v>21</v>
      </c>
      <c r="D14" s="6">
        <v>4</v>
      </c>
      <c r="E14" s="6">
        <v>6</v>
      </c>
      <c r="F14" s="6">
        <v>5703</v>
      </c>
      <c r="G14" s="63">
        <v>5185</v>
      </c>
      <c r="H14" s="8">
        <v>5123</v>
      </c>
      <c r="I14" s="22">
        <v>580</v>
      </c>
      <c r="J14" s="22">
        <v>54</v>
      </c>
      <c r="K14" s="22">
        <v>731</v>
      </c>
      <c r="L14" s="22">
        <v>346</v>
      </c>
      <c r="M14" s="22">
        <v>20</v>
      </c>
      <c r="N14" s="22">
        <v>1080</v>
      </c>
      <c r="O14" s="22">
        <v>3354</v>
      </c>
      <c r="P14" s="8">
        <f t="shared" si="1"/>
        <v>471.36363636363637</v>
      </c>
      <c r="Q14" s="64">
        <f t="shared" si="0"/>
        <v>78.560606060606062</v>
      </c>
      <c r="R14" s="61">
        <v>0.20822548173712971</v>
      </c>
      <c r="S14" s="61">
        <v>8.9157319528329025E-3</v>
      </c>
      <c r="T14" s="61">
        <v>0.29421915444348579</v>
      </c>
      <c r="U14" s="61">
        <v>0.48863963186655163</v>
      </c>
      <c r="V14" s="24">
        <f t="shared" si="2"/>
        <v>1</v>
      </c>
    </row>
    <row r="15" spans="1:22" ht="15.75" customHeight="1" x14ac:dyDescent="0.25">
      <c r="A15" s="28">
        <v>306</v>
      </c>
      <c r="B15" s="26" t="s">
        <v>30</v>
      </c>
      <c r="C15" s="26" t="s">
        <v>21</v>
      </c>
      <c r="D15" s="6">
        <v>6</v>
      </c>
      <c r="E15" s="6">
        <v>3</v>
      </c>
      <c r="F15" s="6">
        <v>3485</v>
      </c>
      <c r="G15" s="63">
        <v>2973</v>
      </c>
      <c r="H15" s="8">
        <v>2806</v>
      </c>
      <c r="I15" s="22">
        <v>679</v>
      </c>
      <c r="J15" s="22">
        <v>94</v>
      </c>
      <c r="K15" s="22">
        <v>555</v>
      </c>
      <c r="L15" s="22">
        <v>300</v>
      </c>
      <c r="M15" s="22">
        <v>23</v>
      </c>
      <c r="N15" s="22">
        <v>1539</v>
      </c>
      <c r="O15" s="22">
        <v>856</v>
      </c>
      <c r="P15" s="8">
        <f t="shared" si="1"/>
        <v>270.27272727272725</v>
      </c>
      <c r="Q15" s="64">
        <f t="shared" si="0"/>
        <v>90.090909090909079</v>
      </c>
      <c r="R15" s="61">
        <v>0.15461560445841668</v>
      </c>
      <c r="S15" s="61">
        <v>1.2860817376393255E-2</v>
      </c>
      <c r="T15" s="61">
        <v>0.54701343240925981</v>
      </c>
      <c r="U15" s="61">
        <v>0.28551014575593026</v>
      </c>
      <c r="V15" s="24">
        <f>SUM(R15:U15)</f>
        <v>1</v>
      </c>
    </row>
    <row r="16" spans="1:22" ht="15.75" customHeight="1" x14ac:dyDescent="0.25">
      <c r="A16" s="28">
        <v>307</v>
      </c>
      <c r="B16" s="26" t="s">
        <v>31</v>
      </c>
      <c r="C16" s="26" t="s">
        <v>21</v>
      </c>
      <c r="D16" s="6">
        <v>8</v>
      </c>
      <c r="E16" s="6">
        <v>8</v>
      </c>
      <c r="F16" s="6">
        <v>7282</v>
      </c>
      <c r="G16" s="63">
        <v>6232</v>
      </c>
      <c r="H16" s="8">
        <v>6128</v>
      </c>
      <c r="I16" s="22">
        <v>1154</v>
      </c>
      <c r="J16" s="22">
        <v>193</v>
      </c>
      <c r="K16" s="22">
        <v>1390</v>
      </c>
      <c r="L16" s="22">
        <v>853</v>
      </c>
      <c r="M16" s="22">
        <v>63</v>
      </c>
      <c r="N16" s="22">
        <v>2489</v>
      </c>
      <c r="O16" s="22">
        <v>2290</v>
      </c>
      <c r="P16" s="8">
        <f t="shared" si="1"/>
        <v>566.5454545454545</v>
      </c>
      <c r="Q16" s="64">
        <f t="shared" si="0"/>
        <v>70.818181818181813</v>
      </c>
      <c r="R16" s="61">
        <v>0.19875955574787249</v>
      </c>
      <c r="S16" s="61">
        <v>5.7695081494302611E-3</v>
      </c>
      <c r="T16" s="61">
        <v>0.50093754507428245</v>
      </c>
      <c r="U16" s="61">
        <v>0.2945333910284148</v>
      </c>
      <c r="V16" s="24">
        <f t="shared" si="2"/>
        <v>1</v>
      </c>
    </row>
    <row r="17" spans="1:23" ht="15.75" customHeight="1" x14ac:dyDescent="0.25">
      <c r="A17" s="28">
        <v>308</v>
      </c>
      <c r="B17" s="26" t="s">
        <v>32</v>
      </c>
      <c r="C17" s="26" t="s">
        <v>21</v>
      </c>
      <c r="D17" s="6">
        <v>23</v>
      </c>
      <c r="E17" s="6">
        <v>20</v>
      </c>
      <c r="F17" s="6">
        <v>30606</v>
      </c>
      <c r="G17" s="63">
        <v>26268</v>
      </c>
      <c r="H17" s="8">
        <v>26040</v>
      </c>
      <c r="I17" s="22">
        <v>4566</v>
      </c>
      <c r="J17" s="22">
        <v>1427</v>
      </c>
      <c r="K17" s="22">
        <v>9065</v>
      </c>
      <c r="L17" s="22">
        <v>7493</v>
      </c>
      <c r="M17" s="22">
        <v>260</v>
      </c>
      <c r="N17" s="22">
        <v>7885</v>
      </c>
      <c r="O17" s="22">
        <v>9058</v>
      </c>
      <c r="P17" s="8">
        <f t="shared" si="1"/>
        <v>2388</v>
      </c>
      <c r="Q17" s="64">
        <f t="shared" si="0"/>
        <v>119.4</v>
      </c>
      <c r="R17" s="61">
        <v>0.27012059605785699</v>
      </c>
      <c r="S17" s="61">
        <v>1.0274346923161001E-2</v>
      </c>
      <c r="T17" s="61">
        <v>0.35592232302255256</v>
      </c>
      <c r="U17" s="61">
        <v>0.36368273399642947</v>
      </c>
      <c r="V17" s="24">
        <f t="shared" si="2"/>
        <v>1</v>
      </c>
    </row>
    <row r="18" spans="1:23" ht="15.75" customHeight="1" x14ac:dyDescent="0.25">
      <c r="A18" s="29">
        <v>309</v>
      </c>
      <c r="B18" s="27" t="s">
        <v>33</v>
      </c>
      <c r="C18" s="27" t="s">
        <v>21</v>
      </c>
      <c r="D18" s="6">
        <v>9</v>
      </c>
      <c r="E18" s="6">
        <v>9</v>
      </c>
      <c r="F18" s="6">
        <v>7502</v>
      </c>
      <c r="G18" s="65">
        <v>6249</v>
      </c>
      <c r="H18" s="8">
        <v>6027</v>
      </c>
      <c r="I18" s="22">
        <v>1475</v>
      </c>
      <c r="J18" s="22">
        <v>434</v>
      </c>
      <c r="K18" s="22">
        <v>1325</v>
      </c>
      <c r="L18" s="22">
        <v>825</v>
      </c>
      <c r="M18" s="22">
        <v>55</v>
      </c>
      <c r="N18" s="22">
        <v>3182</v>
      </c>
      <c r="O18" s="22">
        <v>1687</v>
      </c>
      <c r="P18" s="8">
        <f t="shared" si="1"/>
        <v>568.09090909090912</v>
      </c>
      <c r="Q18" s="64">
        <f t="shared" si="0"/>
        <v>63.121212121212125</v>
      </c>
      <c r="R18" s="61">
        <v>0.16314806836133849</v>
      </c>
      <c r="S18" s="61">
        <v>1.0771219302024989E-2</v>
      </c>
      <c r="T18" s="61">
        <v>0.56642251902915408</v>
      </c>
      <c r="U18" s="61">
        <v>0.25965819330748241</v>
      </c>
      <c r="V18" s="24">
        <f t="shared" si="2"/>
        <v>1</v>
      </c>
    </row>
    <row r="19" spans="1:23" ht="64.5" hidden="1" customHeight="1" x14ac:dyDescent="0.25">
      <c r="A19" s="16">
        <v>14</v>
      </c>
      <c r="B19" s="17"/>
      <c r="C19" s="17"/>
      <c r="D19" s="17"/>
      <c r="E19" s="17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9">
        <f t="shared" ref="P19:P23" si="3">G19/9</f>
        <v>0</v>
      </c>
      <c r="Q19" s="19"/>
      <c r="R19" s="19"/>
      <c r="S19" s="20" t="e">
        <f t="shared" ref="S19:S23" si="4">K19/G19</f>
        <v>#DIV/0!</v>
      </c>
      <c r="T19" s="20" t="e">
        <f t="shared" ref="T19:T23" si="5">M19/G19</f>
        <v>#DIV/0!</v>
      </c>
      <c r="U19" s="20" t="e">
        <f t="shared" ref="U19:U23" si="6">N19/G19</f>
        <v>#DIV/0!</v>
      </c>
      <c r="V19" s="20" t="e">
        <f t="shared" ref="V19:V23" si="7">O19/G19</f>
        <v>#DIV/0!</v>
      </c>
      <c r="W19" s="5" t="e">
        <f t="shared" ref="W19:W23" si="8">SUM(S19:V19)</f>
        <v>#DIV/0!</v>
      </c>
    </row>
    <row r="20" spans="1:23" ht="64.5" hidden="1" customHeight="1" x14ac:dyDescent="0.25">
      <c r="A20" s="3">
        <v>15</v>
      </c>
      <c r="B20" s="2"/>
      <c r="C20" s="2"/>
      <c r="D20" s="2"/>
      <c r="E20" s="2"/>
      <c r="F20" s="6"/>
      <c r="G20" s="6"/>
      <c r="H20" s="6"/>
      <c r="I20" s="6"/>
      <c r="J20" s="6"/>
      <c r="K20" s="6"/>
      <c r="L20" s="6"/>
      <c r="M20" s="6"/>
      <c r="N20" s="6"/>
      <c r="O20" s="6"/>
      <c r="P20" s="7">
        <f t="shared" si="3"/>
        <v>0</v>
      </c>
      <c r="Q20" s="7"/>
      <c r="R20" s="7"/>
      <c r="S20" s="4" t="e">
        <f t="shared" si="4"/>
        <v>#DIV/0!</v>
      </c>
      <c r="T20" s="4" t="e">
        <f t="shared" si="5"/>
        <v>#DIV/0!</v>
      </c>
      <c r="U20" s="4" t="e">
        <f t="shared" si="6"/>
        <v>#DIV/0!</v>
      </c>
      <c r="V20" s="4" t="e">
        <f t="shared" si="7"/>
        <v>#DIV/0!</v>
      </c>
      <c r="W20" s="5" t="e">
        <f t="shared" si="8"/>
        <v>#DIV/0!</v>
      </c>
    </row>
    <row r="21" spans="1:23" ht="64.5" hidden="1" customHeight="1" x14ac:dyDescent="0.25">
      <c r="A21" s="3">
        <v>16</v>
      </c>
      <c r="B21" s="2"/>
      <c r="C21" s="2"/>
      <c r="D21" s="2"/>
      <c r="E21" s="2"/>
      <c r="F21" s="6"/>
      <c r="G21" s="6"/>
      <c r="H21" s="6"/>
      <c r="I21" s="6"/>
      <c r="J21" s="6"/>
      <c r="K21" s="6"/>
      <c r="L21" s="6"/>
      <c r="M21" s="6"/>
      <c r="N21" s="6"/>
      <c r="O21" s="6"/>
      <c r="P21" s="7">
        <f t="shared" si="3"/>
        <v>0</v>
      </c>
      <c r="Q21" s="7"/>
      <c r="R21" s="7"/>
      <c r="S21" s="4" t="e">
        <f t="shared" si="4"/>
        <v>#DIV/0!</v>
      </c>
      <c r="T21" s="4" t="e">
        <f t="shared" si="5"/>
        <v>#DIV/0!</v>
      </c>
      <c r="U21" s="4" t="e">
        <f t="shared" si="6"/>
        <v>#DIV/0!</v>
      </c>
      <c r="V21" s="4" t="e">
        <f t="shared" si="7"/>
        <v>#DIV/0!</v>
      </c>
      <c r="W21" s="5" t="e">
        <f t="shared" si="8"/>
        <v>#DIV/0!</v>
      </c>
    </row>
    <row r="22" spans="1:23" ht="64.5" hidden="1" customHeight="1" x14ac:dyDescent="0.25">
      <c r="A22" s="3">
        <v>17</v>
      </c>
      <c r="B22" s="2"/>
      <c r="C22" s="2"/>
      <c r="D22" s="2"/>
      <c r="E22" s="2"/>
      <c r="F22" s="6"/>
      <c r="G22" s="6"/>
      <c r="H22" s="6"/>
      <c r="I22" s="6"/>
      <c r="J22" s="6"/>
      <c r="K22" s="6"/>
      <c r="L22" s="6"/>
      <c r="M22" s="6"/>
      <c r="N22" s="6"/>
      <c r="O22" s="6"/>
      <c r="P22" s="7">
        <f t="shared" si="3"/>
        <v>0</v>
      </c>
      <c r="Q22" s="7"/>
      <c r="R22" s="7"/>
      <c r="S22" s="4" t="e">
        <f t="shared" si="4"/>
        <v>#DIV/0!</v>
      </c>
      <c r="T22" s="4" t="e">
        <f t="shared" si="5"/>
        <v>#DIV/0!</v>
      </c>
      <c r="U22" s="4" t="e">
        <f t="shared" si="6"/>
        <v>#DIV/0!</v>
      </c>
      <c r="V22" s="4" t="e">
        <f t="shared" si="7"/>
        <v>#DIV/0!</v>
      </c>
      <c r="W22" s="5" t="e">
        <f t="shared" si="8"/>
        <v>#DIV/0!</v>
      </c>
    </row>
    <row r="23" spans="1:23" ht="64.5" hidden="1" customHeight="1" x14ac:dyDescent="0.25">
      <c r="A23" s="9">
        <v>18</v>
      </c>
      <c r="B23" s="10"/>
      <c r="C23" s="10"/>
      <c r="D23" s="10"/>
      <c r="E23" s="1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7">
        <f t="shared" si="3"/>
        <v>0</v>
      </c>
      <c r="Q23" s="7"/>
      <c r="R23" s="7"/>
      <c r="S23" s="4" t="e">
        <f t="shared" si="4"/>
        <v>#DIV/0!</v>
      </c>
      <c r="T23" s="4" t="e">
        <f t="shared" si="5"/>
        <v>#DIV/0!</v>
      </c>
      <c r="U23" s="4" t="e">
        <f t="shared" si="6"/>
        <v>#DIV/0!</v>
      </c>
      <c r="V23" s="4" t="e">
        <f t="shared" si="7"/>
        <v>#DIV/0!</v>
      </c>
      <c r="W23" s="5" t="e">
        <f t="shared" si="8"/>
        <v>#DIV/0!</v>
      </c>
    </row>
    <row r="26" spans="1:23" x14ac:dyDescent="0.25">
      <c r="C26" s="15">
        <v>45674</v>
      </c>
    </row>
    <row r="27" spans="1:23" ht="14.25" customHeight="1" x14ac:dyDescent="0.25"/>
    <row r="33" spans="6:7" x14ac:dyDescent="0.25">
      <c r="F33" s="12"/>
      <c r="G33" s="12"/>
    </row>
    <row r="35" spans="6:7" x14ac:dyDescent="0.25">
      <c r="F35" s="12"/>
      <c r="G35" s="12"/>
    </row>
    <row r="37" spans="6:7" x14ac:dyDescent="0.25">
      <c r="F37" s="12"/>
      <c r="G37" s="12"/>
    </row>
    <row r="39" spans="6:7" x14ac:dyDescent="0.25">
      <c r="F39" s="12"/>
      <c r="G39" s="12"/>
    </row>
  </sheetData>
  <sortState xmlns:xlrd2="http://schemas.microsoft.com/office/spreadsheetml/2017/richdata2" ref="B3:B13">
    <sortCondition ref="B1"/>
  </sortState>
  <mergeCells count="12">
    <mergeCell ref="B1:V1"/>
    <mergeCell ref="A2:A3"/>
    <mergeCell ref="F2:G2"/>
    <mergeCell ref="H2:H3"/>
    <mergeCell ref="P2:P3"/>
    <mergeCell ref="R2:U2"/>
    <mergeCell ref="B2:B3"/>
    <mergeCell ref="K3:O3"/>
    <mergeCell ref="I2:J2"/>
    <mergeCell ref="D2:E2"/>
    <mergeCell ref="C2:C3"/>
    <mergeCell ref="Q2:Q3"/>
  </mergeCells>
  <pageMargins left="0.25" right="0.25" top="0.75" bottom="0.75" header="0.3" footer="0.3"/>
  <pageSetup paperSize="9" scale="60" fitToHeight="0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статистика-2024</vt:lpstr>
      <vt:lpstr>Лист4</vt:lpstr>
      <vt:lpstr>Суди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Кудрицька Тетяна Юріївна</dc:creator>
  <cp:lastModifiedBy>STAT</cp:lastModifiedBy>
  <cp:lastPrinted>2025-01-16T13:06:04Z</cp:lastPrinted>
  <dcterms:created xsi:type="dcterms:W3CDTF">2017-10-27T15:50:09Z</dcterms:created>
  <dcterms:modified xsi:type="dcterms:W3CDTF">2025-03-06T13:10:52Z</dcterms:modified>
</cp:coreProperties>
</file>