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3256" windowHeight="12300"/>
  </bookViews>
  <sheets>
    <sheet name="навантаження" sheetId="1" r:id="rId1"/>
  </sheets>
  <definedNames>
    <definedName name="_xlnm.Print_Titles" localSheetId="0">навантаження!$A:$B</definedName>
  </definedNames>
  <calcPr calcId="125725"/>
</workbook>
</file>

<file path=xl/calcChain.xml><?xml version="1.0" encoding="utf-8"?>
<calcChain xmlns="http://schemas.openxmlformats.org/spreadsheetml/2006/main">
  <c r="BD23" i="1"/>
  <c r="BJ23" s="1"/>
  <c r="BC23"/>
  <c r="BI23" s="1"/>
  <c r="BB23"/>
  <c r="BH23" s="1"/>
  <c r="AU23"/>
  <c r="AT23"/>
  <c r="AS23"/>
  <c r="AL23"/>
  <c r="AK23"/>
  <c r="AJ23"/>
  <c r="AC23"/>
  <c r="AB23"/>
  <c r="AA23"/>
  <c r="N23"/>
  <c r="M23"/>
  <c r="L23"/>
  <c r="AY23" s="1"/>
  <c r="BE23" s="1"/>
  <c r="BA23" l="1"/>
  <c r="BG23" s="1"/>
  <c r="AZ23"/>
  <c r="BF23" s="1"/>
  <c r="N12"/>
  <c r="N13"/>
  <c r="N14"/>
  <c r="N15"/>
  <c r="N16"/>
  <c r="N17"/>
  <c r="N18"/>
  <c r="N19"/>
  <c r="N20"/>
  <c r="N21"/>
  <c r="N22"/>
  <c r="N11"/>
  <c r="M12"/>
  <c r="M13"/>
  <c r="M14"/>
  <c r="M15"/>
  <c r="M16"/>
  <c r="M17"/>
  <c r="M18"/>
  <c r="M19"/>
  <c r="M20"/>
  <c r="M21"/>
  <c r="M22"/>
  <c r="M11"/>
  <c r="L12"/>
  <c r="L13"/>
  <c r="L14"/>
  <c r="L15"/>
  <c r="L16"/>
  <c r="L17"/>
  <c r="L18"/>
  <c r="L19"/>
  <c r="L20"/>
  <c r="L21"/>
  <c r="L22"/>
  <c r="L11"/>
  <c r="AX29" l="1"/>
  <c r="AW29"/>
  <c r="AV29"/>
  <c r="AR29"/>
  <c r="AQ29"/>
  <c r="AP29"/>
  <c r="AO29"/>
  <c r="AN29"/>
  <c r="AM29"/>
  <c r="AI29"/>
  <c r="AH29"/>
  <c r="AG29"/>
  <c r="AF29"/>
  <c r="AE29"/>
  <c r="AD29"/>
  <c r="Z29"/>
  <c r="Y29"/>
  <c r="X29"/>
  <c r="W29"/>
  <c r="V29"/>
  <c r="U29"/>
  <c r="T29"/>
  <c r="S29"/>
  <c r="R29"/>
  <c r="Q29"/>
  <c r="P29"/>
  <c r="O29"/>
  <c r="K29"/>
  <c r="J29"/>
  <c r="I29"/>
  <c r="H29"/>
  <c r="G29"/>
  <c r="F29"/>
  <c r="E29"/>
  <c r="D29"/>
  <c r="C29"/>
  <c r="AX27"/>
  <c r="AW27"/>
  <c r="AV27"/>
  <c r="AR27"/>
  <c r="AQ27"/>
  <c r="AP27"/>
  <c r="AO27"/>
  <c r="AN27"/>
  <c r="AM27"/>
  <c r="AI27"/>
  <c r="AH27"/>
  <c r="AG27"/>
  <c r="AF27"/>
  <c r="AE27"/>
  <c r="AD27"/>
  <c r="Z27"/>
  <c r="Y27"/>
  <c r="X27"/>
  <c r="W27"/>
  <c r="V27"/>
  <c r="U27"/>
  <c r="T27"/>
  <c r="S27"/>
  <c r="R27"/>
  <c r="Q27"/>
  <c r="P27"/>
  <c r="O27"/>
  <c r="K27"/>
  <c r="J27"/>
  <c r="I27"/>
  <c r="H27"/>
  <c r="G27"/>
  <c r="F27"/>
  <c r="E27"/>
  <c r="D27"/>
  <c r="C27"/>
  <c r="AX25"/>
  <c r="AW25"/>
  <c r="AV25"/>
  <c r="AR25"/>
  <c r="AQ25"/>
  <c r="AP25"/>
  <c r="AO25"/>
  <c r="AN25"/>
  <c r="AM25"/>
  <c r="AI25"/>
  <c r="AH25"/>
  <c r="AG25"/>
  <c r="AF25"/>
  <c r="AE25"/>
  <c r="AD25"/>
  <c r="Z25"/>
  <c r="Y25"/>
  <c r="X25"/>
  <c r="W25"/>
  <c r="V25"/>
  <c r="U25"/>
  <c r="T25"/>
  <c r="S25"/>
  <c r="R25"/>
  <c r="Q25"/>
  <c r="P25"/>
  <c r="O25"/>
  <c r="K25"/>
  <c r="J25"/>
  <c r="I25"/>
  <c r="H25"/>
  <c r="G25"/>
  <c r="F25"/>
  <c r="E25"/>
  <c r="D25"/>
  <c r="C25"/>
  <c r="BD22"/>
  <c r="BJ22" s="1"/>
  <c r="BC22"/>
  <c r="BI22" s="1"/>
  <c r="BB22"/>
  <c r="BH22" s="1"/>
  <c r="AU22"/>
  <c r="AT22"/>
  <c r="AS22"/>
  <c r="AL22"/>
  <c r="AK22"/>
  <c r="AJ22"/>
  <c r="AC22"/>
  <c r="AB22"/>
  <c r="AA22"/>
  <c r="BD21"/>
  <c r="BJ21" s="1"/>
  <c r="BC21"/>
  <c r="BI21" s="1"/>
  <c r="BB21"/>
  <c r="BH21" s="1"/>
  <c r="AU21"/>
  <c r="AT21"/>
  <c r="AS21"/>
  <c r="AL21"/>
  <c r="AK21"/>
  <c r="AJ21"/>
  <c r="AC21"/>
  <c r="AB21"/>
  <c r="AA21"/>
  <c r="BD20"/>
  <c r="BJ20" s="1"/>
  <c r="BC20"/>
  <c r="BI20" s="1"/>
  <c r="BB20"/>
  <c r="BH20" s="1"/>
  <c r="AU20"/>
  <c r="AT20"/>
  <c r="AS20"/>
  <c r="AL20"/>
  <c r="AK20"/>
  <c r="AJ20"/>
  <c r="AC20"/>
  <c r="AB20"/>
  <c r="AA20"/>
  <c r="BD19"/>
  <c r="BJ19" s="1"/>
  <c r="BC19"/>
  <c r="BI19" s="1"/>
  <c r="BB19"/>
  <c r="BH19" s="1"/>
  <c r="AU19"/>
  <c r="AT19"/>
  <c r="AS19"/>
  <c r="AL19"/>
  <c r="AK19"/>
  <c r="AJ19"/>
  <c r="AC19"/>
  <c r="AB19"/>
  <c r="AA19"/>
  <c r="BD18"/>
  <c r="BJ18" s="1"/>
  <c r="BC18"/>
  <c r="BI18" s="1"/>
  <c r="BB18"/>
  <c r="BH18" s="1"/>
  <c r="AU18"/>
  <c r="AT18"/>
  <c r="AS18"/>
  <c r="AL18"/>
  <c r="AK18"/>
  <c r="AJ18"/>
  <c r="AC18"/>
  <c r="AB18"/>
  <c r="AA18"/>
  <c r="BD17"/>
  <c r="BJ17" s="1"/>
  <c r="BC17"/>
  <c r="BI17" s="1"/>
  <c r="BB17"/>
  <c r="BH17" s="1"/>
  <c r="AU17"/>
  <c r="AT17"/>
  <c r="AS17"/>
  <c r="AL17"/>
  <c r="AK17"/>
  <c r="AJ17"/>
  <c r="AC17"/>
  <c r="AB17"/>
  <c r="AA17"/>
  <c r="BD16"/>
  <c r="BJ16" s="1"/>
  <c r="BC16"/>
  <c r="BI16" s="1"/>
  <c r="BB16"/>
  <c r="BH16" s="1"/>
  <c r="AU16"/>
  <c r="AT16"/>
  <c r="AS16"/>
  <c r="AL16"/>
  <c r="AK16"/>
  <c r="AJ16"/>
  <c r="AC16"/>
  <c r="AB16"/>
  <c r="AA16"/>
  <c r="BD15"/>
  <c r="BJ15" s="1"/>
  <c r="BC15"/>
  <c r="BI15" s="1"/>
  <c r="BB15"/>
  <c r="BH15" s="1"/>
  <c r="AU15"/>
  <c r="AT15"/>
  <c r="AS15"/>
  <c r="AL15"/>
  <c r="AK15"/>
  <c r="AJ15"/>
  <c r="AC15"/>
  <c r="AB15"/>
  <c r="AA15"/>
  <c r="BD14"/>
  <c r="BJ14" s="1"/>
  <c r="BC14"/>
  <c r="BI14" s="1"/>
  <c r="BB14"/>
  <c r="BH14" s="1"/>
  <c r="AU14"/>
  <c r="AT14"/>
  <c r="AS14"/>
  <c r="AL14"/>
  <c r="AK14"/>
  <c r="AJ14"/>
  <c r="AC14"/>
  <c r="AB14"/>
  <c r="AA14"/>
  <c r="BD13"/>
  <c r="BJ13" s="1"/>
  <c r="BC13"/>
  <c r="BI13" s="1"/>
  <c r="BB13"/>
  <c r="BH13" s="1"/>
  <c r="AU13"/>
  <c r="AT13"/>
  <c r="AS13"/>
  <c r="AL13"/>
  <c r="AK13"/>
  <c r="AJ13"/>
  <c r="AC13"/>
  <c r="AB13"/>
  <c r="AA13"/>
  <c r="BD12"/>
  <c r="BJ12" s="1"/>
  <c r="BC12"/>
  <c r="BI12" s="1"/>
  <c r="BB12"/>
  <c r="BH12" s="1"/>
  <c r="AU12"/>
  <c r="AT12"/>
  <c r="AS12"/>
  <c r="AL12"/>
  <c r="AK12"/>
  <c r="AJ12"/>
  <c r="AC12"/>
  <c r="AB12"/>
  <c r="AA12"/>
  <c r="BD11"/>
  <c r="BJ11" s="1"/>
  <c r="BC11"/>
  <c r="BI11" s="1"/>
  <c r="BB11"/>
  <c r="BH11" s="1"/>
  <c r="AU11"/>
  <c r="AT11"/>
  <c r="AS11"/>
  <c r="AL11"/>
  <c r="AK11"/>
  <c r="AJ11"/>
  <c r="AC11"/>
  <c r="AB11"/>
  <c r="AA11"/>
  <c r="AC29" l="1"/>
  <c r="AS29"/>
  <c r="AY22"/>
  <c r="BE22" s="1"/>
  <c r="BA12"/>
  <c r="BG12" s="1"/>
  <c r="AY14"/>
  <c r="BE14" s="1"/>
  <c r="AZ15"/>
  <c r="BF15" s="1"/>
  <c r="BA16"/>
  <c r="BG16" s="1"/>
  <c r="AY18"/>
  <c r="BE18" s="1"/>
  <c r="AZ19"/>
  <c r="BF19" s="1"/>
  <c r="BA20"/>
  <c r="BG20" s="1"/>
  <c r="AA29"/>
  <c r="AK29"/>
  <c r="AU29"/>
  <c r="AY12"/>
  <c r="BE12" s="1"/>
  <c r="AZ13"/>
  <c r="BF13" s="1"/>
  <c r="BA14"/>
  <c r="BG14" s="1"/>
  <c r="AY16"/>
  <c r="BE16" s="1"/>
  <c r="AZ17"/>
  <c r="BF17" s="1"/>
  <c r="BA18"/>
  <c r="BG18" s="1"/>
  <c r="AY20"/>
  <c r="BE20" s="1"/>
  <c r="AZ21"/>
  <c r="BF21" s="1"/>
  <c r="BA22"/>
  <c r="BG22" s="1"/>
  <c r="AB27"/>
  <c r="AJ27"/>
  <c r="AL27"/>
  <c r="AT27"/>
  <c r="AZ12"/>
  <c r="BF12" s="1"/>
  <c r="AY13"/>
  <c r="BE13" s="1"/>
  <c r="BA13"/>
  <c r="BG13" s="1"/>
  <c r="AZ14"/>
  <c r="BF14" s="1"/>
  <c r="AY15"/>
  <c r="BA15"/>
  <c r="BG15" s="1"/>
  <c r="AZ16"/>
  <c r="BF16" s="1"/>
  <c r="AY17"/>
  <c r="BE17" s="1"/>
  <c r="BA17"/>
  <c r="BG17" s="1"/>
  <c r="AZ18"/>
  <c r="BF18" s="1"/>
  <c r="AY19"/>
  <c r="BE19" s="1"/>
  <c r="BA19"/>
  <c r="BG19" s="1"/>
  <c r="AZ20"/>
  <c r="BF20" s="1"/>
  <c r="AY21"/>
  <c r="BE21" s="1"/>
  <c r="BA21"/>
  <c r="BG21" s="1"/>
  <c r="AZ22"/>
  <c r="BF22" s="1"/>
  <c r="N27"/>
  <c r="BD27"/>
  <c r="M29"/>
  <c r="BC29"/>
  <c r="L27"/>
  <c r="BB27"/>
  <c r="AY11"/>
  <c r="BA11"/>
  <c r="BG11" s="1"/>
  <c r="L25"/>
  <c r="N25"/>
  <c r="AB25"/>
  <c r="AJ25"/>
  <c r="AL25"/>
  <c r="AT25"/>
  <c r="BB25"/>
  <c r="BD25"/>
  <c r="M27"/>
  <c r="AA27"/>
  <c r="AC27"/>
  <c r="AK27"/>
  <c r="AS27"/>
  <c r="AU27"/>
  <c r="BC27"/>
  <c r="L29"/>
  <c r="N29"/>
  <c r="AB29"/>
  <c r="AJ29"/>
  <c r="AL29"/>
  <c r="AT29"/>
  <c r="BB29"/>
  <c r="BD29"/>
  <c r="AZ11"/>
  <c r="BF11" s="1"/>
  <c r="M25"/>
  <c r="AA25"/>
  <c r="AC25"/>
  <c r="AK25"/>
  <c r="AS25"/>
  <c r="AU25"/>
  <c r="BC25"/>
  <c r="BE15" l="1"/>
  <c r="AY29"/>
  <c r="BE11"/>
  <c r="BJ27"/>
  <c r="BJ29"/>
  <c r="BJ25"/>
  <c r="AZ27"/>
  <c r="AZ29"/>
  <c r="AZ25"/>
  <c r="BI29"/>
  <c r="BI25"/>
  <c r="BI27"/>
  <c r="AY25"/>
  <c r="AY27"/>
  <c r="BH27"/>
  <c r="BH29"/>
  <c r="BH25"/>
  <c r="BA29"/>
  <c r="BA25"/>
  <c r="BA27"/>
  <c r="BG29" l="1"/>
  <c r="BG25"/>
  <c r="BG27"/>
  <c r="BF27"/>
  <c r="BF29"/>
  <c r="BF25"/>
  <c r="BE29"/>
  <c r="BE25"/>
  <c r="BE27"/>
</calcChain>
</file>

<file path=xl/comments1.xml><?xml version="1.0" encoding="utf-8"?>
<comments xmlns="http://schemas.openxmlformats.org/spreadsheetml/2006/main">
  <authors>
    <author>Автор</author>
  </authors>
  <commentList>
    <comment ref="B25" authorId="0">
      <text>
        <r>
          <rPr>
            <sz val="8"/>
            <color indexed="81"/>
            <rFont val="Tahoma"/>
            <family val="2"/>
            <charset val="204"/>
          </rPr>
          <t>ВКАЗАТИ КІЛЬКІСТЬ СУДДІВ ВІДПОВІДНО ДО ШТАТНОГО РОЗКЛАДУ</t>
        </r>
      </text>
    </comment>
    <comment ref="AY25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суддів ВІДПОВІДНО ДО ШТАТНОГО РОЗКЛАДУ "В" в рядку "УСЬОГО"  -  (зелене поле)</t>
        </r>
      </text>
    </comment>
    <comment ref="AZ25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суддів ВІДПОВІДНО ДО ШТАТНОГО РОЗКЛАДУ "В" в рядку "УСЬОГО"  -  (зелене поле)</t>
        </r>
      </text>
    </comment>
    <comment ref="BA25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суддів ВІДПОВІДНО ДО ШТАТНОГО РОЗКЛАДУ "В" в рядку "УСЬОГО"  -  (зелене поле)</t>
        </r>
      </text>
    </comment>
    <comment ref="BB25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суддів ВІДПОВІДНО ДО ШТАТНОГО РОЗКЛАДУ "В" в рядку "УСЬОГО"  -  (зелене поле)</t>
        </r>
      </text>
    </comment>
    <comment ref="BC25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суддів ВІДПОВІДНО ДО ШТАТНОГО РОЗКЛАДУ "В" в рядку "УСЬОГО"  -  (зелене поле)</t>
        </r>
      </text>
    </comment>
    <comment ref="BD25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суддів ВІДПОВІДНО ДО ШТАТНОГО РОЗКЛАДУ "В" в рядку "УСЬОГО"  -  (зелене поле)</t>
        </r>
      </text>
    </comment>
    <comment ref="BE25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суддів ВІДПОВІДНО ДО ШТАТНОГО РОЗКЛАДУ "В" в рядку "УСЬОГО"  -  (зелене поле)</t>
        </r>
      </text>
    </comment>
    <comment ref="BF25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суддів ВІДПОВІДНО ДО ШТАТНОГО РОЗКЛАДУ "В" в рядку "УСЬОГО"  -  (зелене поле)</t>
        </r>
      </text>
    </comment>
    <comment ref="BG25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суддів ВІДПОВІДНО ДО ШТАТНОГО РОЗКЛАДУ "В" в рядку "УСЬОГО"  -  (зелене поле)</t>
        </r>
      </text>
    </comment>
    <comment ref="BH25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суддів ВІДПОВІДНО ДО ШТАТНОГО РОЗКЛАДУ "В" в рядку "УСЬОГО"  -  (зелене поле)</t>
        </r>
      </text>
    </comment>
    <comment ref="BI25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суддів ВІДПОВІДНО ДО ШТАТНОГО РОЗКЛАДУ "В" в рядку "УСЬОГО"  -  (зелене поле)</t>
        </r>
      </text>
    </comment>
    <comment ref="BJ25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суддів ВІДПОВІДНО ДО ШТАТНОГО РОЗКЛАДУ "В" в рядку "УСЬОГО"  -  (зелене поле)</t>
        </r>
      </text>
    </comment>
    <comment ref="B27" authorId="0">
      <text>
        <r>
          <rPr>
            <sz val="8"/>
            <color indexed="81"/>
            <rFont val="Tahoma"/>
            <family val="2"/>
            <charset val="204"/>
          </rPr>
          <t xml:space="preserve">ВКАЗАТИ КІЛЬКІСТЬ ПРАЦЮЮЧИХ СУДДІВ </t>
        </r>
      </text>
    </comment>
    <comment ref="AY27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працюючих суддів до графи "В" в рядку "УСЬОГО"  -  (зелене поле)</t>
        </r>
      </text>
    </comment>
    <comment ref="AZ27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працюючих суддів до графи "В" в рядку "УСЬОГО"  -  (зелене поле)</t>
        </r>
      </text>
    </comment>
    <comment ref="BA27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працюючих суддів до графи "В" в рядку "УСЬОГО"  -  (зелене поле)</t>
        </r>
      </text>
    </comment>
    <comment ref="BB27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працюючих суддів до графи "В" в рядку "УСЬОГО"  -  (зелене поле)</t>
        </r>
      </text>
    </comment>
    <comment ref="BC27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працюючих суддів до графи "В" в рядку "УСЬОГО"  -  (зелене поле)</t>
        </r>
      </text>
    </comment>
    <comment ref="BD27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працюючих суддів до графи "В" в рядку "УСЬОГО"  -  (зелене поле)</t>
        </r>
      </text>
    </comment>
    <comment ref="BE27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працюючих суддів до графи "В" в рядку "УСЬОГО"  -  (зелене поле)</t>
        </r>
      </text>
    </comment>
    <comment ref="BF27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працюючих суддів до графи "В" в рядку "УСЬОГО"  -  (зелене поле)</t>
        </r>
      </text>
    </comment>
    <comment ref="BG27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працюючих суддів до графи "В" в рядку "УСЬОГО"  -  (зелене поле)</t>
        </r>
      </text>
    </comment>
    <comment ref="BH27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працюючих суддів до графи "В" в рядку "УСЬОГО"  -  (зелене поле)</t>
        </r>
      </text>
    </comment>
    <comment ref="BI27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працюючих суддів до графи "В" в рядку "УСЬОГО"  -  (зелене поле)</t>
        </r>
      </text>
    </comment>
    <comment ref="BJ27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працюючих суддів до графи "В" в рядку "УСЬОГО"  -  (зелене поле)</t>
        </r>
      </text>
    </comment>
    <comment ref="B29" authorId="0">
      <text>
        <r>
          <rPr>
            <sz val="8"/>
            <color indexed="81"/>
            <rFont val="Tahoma"/>
            <family val="2"/>
            <charset val="204"/>
          </rPr>
          <t>ВКАЗАТИ КІЛЬКІСТЬ ФАКТИЧНО ПРАЦЮЮЧИХ СУДДІВ (без урахування суддів, котрі весь звітний період перебували без повноважень)</t>
        </r>
      </text>
    </comment>
    <comment ref="AY29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фактично працюючих суддів (без урахування суддів, які протягом усього звітного періоду перебували без повноважень) до графи "В" в рядку "УСЬОГО"  -  (зелене поле)</t>
        </r>
      </text>
    </comment>
    <comment ref="AZ29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фактично працюючих суддів (без урахування суддів, які протягом усього звітного періоду перебували без повноважень) до графи "В" в рядку "УСЬОГО"  -  (зелене поле)</t>
        </r>
      </text>
    </comment>
    <comment ref="BA29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фактично працюючих суддів (без урахування суддів, які протягом усього звітного періоду перебували без повноважень) до графи "В" в рядку "УСЬОГО"  -  (зелене поле)</t>
        </r>
      </text>
    </comment>
    <comment ref="BB29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фактично працюючих суддів (без урахування суддів, які протягом усього звітного періоду перебували без повноважень) до графи "В" в рядку "УСЬОГО"  -  (зелене поле)</t>
        </r>
      </text>
    </comment>
    <comment ref="BC29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фактично працюючих суддів (без урахування суддів, які протягом усього звітного періоду перебували без повноважень) до графи "В" в рядку "УСЬОГО"  -  (зелене поле)</t>
        </r>
      </text>
    </comment>
    <comment ref="BD29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фактично працюючих суддів (без урахування суддів, які протягом усього звітного періоду перебували без повноважень) до графи "В" в рядку "УСЬОГО"  -  (зелене поле)</t>
        </r>
      </text>
    </comment>
    <comment ref="BE29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фактично працюючих суддів (без урахування суддів, які протягом усього звітного періоду перебували без повноважень) до графи "В" в рядку "УСЬОГО"  -  (зелене поле)</t>
        </r>
      </text>
    </comment>
    <comment ref="BF29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фактично працюючих суддів (без урахування суддів, які протягом усього звітного періоду перебували без повноважень) до графи "В" в рядку "УСЬОГО"  -  (зелене поле)</t>
        </r>
      </text>
    </comment>
    <comment ref="BG29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фактично працюючих суддів (без урахування суддів, які протягом усього звітного періоду перебували без повноважень) до графи "В" в рядку "УСЬОГО"  -  (зелене поле)</t>
        </r>
      </text>
    </comment>
    <comment ref="BH29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фактично працюючих суддів (без урахування суддів, які протягом усього звітного періоду перебували без повноважень) до графи "В" в рядку "УСЬОГО"  -  (зелене поле)</t>
        </r>
      </text>
    </comment>
    <comment ref="BI29" authorId="0">
      <text>
        <r>
          <rPr>
            <sz val="8"/>
            <color indexed="81"/>
            <rFont val="Tahoma"/>
            <family val="2"/>
            <charset val="204"/>
          </rPr>
          <t>Якщо "#ДЕЛ/0", то необхідно внести дані щодо кількості фактично працюючих суддів (без урахування суддів, які протягом усього звітного періоду перебували без повноважень) до графи "В" в рядку "УСЬОГО"  -  (зелене поле)</t>
        </r>
      </text>
    </comment>
    <comment ref="BJ29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Якщо "#ДЕЛ/0", то необхідно внести дані щодо кількості фактично працюючих суддів (без урахування суддів, які протягом усього звітного періоду перебували без повноважень) до графи "В" в рядку "УСЬОГО"  -  (зелене поле)</t>
        </r>
      </text>
    </comment>
  </commentList>
</comments>
</file>

<file path=xl/sharedStrings.xml><?xml version="1.0" encoding="utf-8"?>
<sst xmlns="http://schemas.openxmlformats.org/spreadsheetml/2006/main" count="122" uniqueCount="62">
  <si>
    <t xml:space="preserve">                              </t>
  </si>
  <si>
    <t xml:space="preserve">(повне найменування суду)   </t>
  </si>
  <si>
    <t>№</t>
  </si>
  <si>
    <t>Кримінальні провадження   (індекс 1-кп)</t>
  </si>
  <si>
    <t>Усього справ/проваджень та матеріалів кримінального судочинства</t>
  </si>
  <si>
    <t>Цивільні справи</t>
  </si>
  <si>
    <t>Усього справ та матеріалів цивільного судочинства</t>
  </si>
  <si>
    <t>Усього справ та матеріалів адміністративного судочинства</t>
  </si>
  <si>
    <t>Справи у порядку виконання постанов у справах про адміністративні правопорушення (індекс 3-в)</t>
  </si>
  <si>
    <t>Усього справ та матеріалів про адміністративні правопорушення</t>
  </si>
  <si>
    <t>Інші справи та матеріали</t>
  </si>
  <si>
    <t>Навантаження (справ та матеріалів усіх категорій) на одного суддю за звітний період</t>
  </si>
  <si>
    <t>у тому числі справ</t>
  </si>
  <si>
    <t>Середньомісячне навантаження (справ та матеріалів усіх категорій) на одного суддю</t>
  </si>
  <si>
    <t>Позовне провадження (індекс 2)</t>
  </si>
  <si>
    <t>Наказне провадження (індекс 2-н)</t>
  </si>
  <si>
    <t>Окреме провадження (індекс 2-о)</t>
  </si>
  <si>
    <t>знаходилось в провадженні</t>
  </si>
  <si>
    <t>із них, надійшло у звітному періоді</t>
  </si>
  <si>
    <t xml:space="preserve">розглянуто протягом звітного періоду                                                                            </t>
  </si>
  <si>
    <t>А</t>
  </si>
  <si>
    <t>Б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</si>
  <si>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</si>
  <si>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</si>
  <si>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</si>
  <si>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</si>
  <si>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</si>
  <si>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</si>
  <si>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</si>
  <si>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</si>
  <si>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</si>
  <si>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</si>
  <si>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</si>
  <si>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</si>
  <si>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УСЬОГО</t>
  </si>
  <si>
    <t>РОЗРАХУНОК ЗА ШТАТНОЮ ЧИСЕЛЬНІСТЮ СУДДІВ</t>
  </si>
  <si>
    <t>Інші справи та матеріали цивільного судочинства                 (індекси 2-с, 2-в, 2-з, 2-п, 2-к, 2-д, 4-с, 6, 8 та ін.)</t>
  </si>
  <si>
    <t>Адміністративні справи                    (індекс 2-а)</t>
  </si>
  <si>
    <t>Справи про адміністративні правопорушення                       (індекс 3)</t>
  </si>
  <si>
    <t>Інші справи та матеріали кримінального судочинства                 (індекси 1-кс, 1-кд, 1-о, 1-м, 1-вп, 1-в, 7 та ін.)</t>
  </si>
  <si>
    <t xml:space="preserve">Код суду № </t>
  </si>
  <si>
    <t>Кримінальні справи, матеріали (КПК 1960 р.)                                  (індекс 1, 1-п, 1-н, 4, 5, 7)</t>
  </si>
  <si>
    <t>П.І.Б. судді, інформація про період фактичної роботи</t>
  </si>
  <si>
    <t>Інші справи та матеріали адміністративного судочинства                 (індекси 2-ад, 2-ав, 2-аз, 6-а, 8-а та ін.)</t>
  </si>
  <si>
    <t>РОЗРАХУНОК ЗА КІЛЬКІСТЮ ПРАЦЮЮЧИХ СУДДІВ (всіх, як тих, що перебували без повноважень так і тих, які пребували у відпустці по догляду за дитиною, тощо)</t>
  </si>
  <si>
    <t>РОЗРАХУНОК ЗА КІЛЬКІСТЮ СУДДІВ, ЯКІ ЗДІЙСНЮЮТЬ ПРАВОСУДДЯ (протягом звітного періоду, у тому числі не повний рік)</t>
  </si>
  <si>
    <t>Узагальнення кількісного розподілу справ та матеріалів та якості їх розгляду суддями загальних судів Дніпропетровської області за 2024 рік</t>
  </si>
  <si>
    <t>* Кількість справ та матеріалів в ідеалі повинно співпадти з показниками звіту за формою № 1-ЄЗ</t>
  </si>
  <si>
    <t>УСЬОГО*</t>
  </si>
  <si>
    <t>Саксаганський районний суд м. Кривого Рогу Дніпропетровської області</t>
  </si>
  <si>
    <t>Гринь Назар Григорович (з 24.09.2021 закінчився строк повноважень судді)</t>
  </si>
  <si>
    <t>Д'яченко Дмитро Олександрович (закріплений за судом, як такий, що тимчасово переведений шляхом відрядження, з 16 травня 2022 року до прийняття рішення про закінчення відрядження судді, з 24.09.2021 закінчився строк повноважень судді)</t>
  </si>
  <si>
    <t>Ковтун Наталія Григорівна</t>
  </si>
  <si>
    <t>Малаховська Ірина Борисівна</t>
  </si>
  <si>
    <t>Попов Валерій Валерійович</t>
  </si>
  <si>
    <t xml:space="preserve">Сіденко Сергій Іванович  </t>
  </si>
  <si>
    <t>Ткаченко Андрій Володимирович</t>
  </si>
  <si>
    <t xml:space="preserve">Чернова Наталія Володимирівна </t>
  </si>
  <si>
    <t>Чайковська Наталія Романівна (з 01.08.2021 закінчився строк повноважень судді)</t>
  </si>
  <si>
    <t>Євтушенко Олексій Іванович</t>
  </si>
  <si>
    <t>Прасолов Володимир Миколайович (з 29 березня 2024 року відрахований зі штату суду у зв’язку зі звільненням у відставку)</t>
  </si>
  <si>
    <t xml:space="preserve">Хомініч Світлана Володимирівна (з 02 листопада 2023 року до 01 травня 2024 року, з 02 травня 2024 року до 01 листопада 2024 року, з 02 листопада 2024 року до 16 квітня 2025 року перебуває у відпустці без збереження заробітної плати у зв'язку з потребою у домашньому догляді за дитиною)
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</si>
</sst>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i/>
      <sz val="9"/>
      <name val="Arial"/>
      <family val="2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left" shrinkToFit="1"/>
    </xf>
    <xf numFmtId="0" fontId="2" fillId="0" borderId="0" xfId="0" applyFont="1" applyAlignment="1">
      <alignment horizontal="left" shrinkToFit="1"/>
    </xf>
    <xf numFmtId="0" fontId="0" fillId="0" borderId="0" xfId="0" applyAlignment="1"/>
    <xf numFmtId="0" fontId="0" fillId="0" borderId="0" xfId="0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Border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4" fillId="0" borderId="2" xfId="0" applyFont="1" applyBorder="1" applyAlignment="1" applyProtection="1">
      <alignment horizontal="center" vertical="top" wrapText="1"/>
      <protection hidden="1"/>
    </xf>
    <xf numFmtId="0" fontId="0" fillId="0" borderId="2" xfId="0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 applyProtection="1">
      <alignment horizontal="left"/>
      <protection hidden="1"/>
    </xf>
    <xf numFmtId="0" fontId="4" fillId="0" borderId="12" xfId="0" applyFont="1" applyBorder="1" applyAlignment="1" applyProtection="1">
      <alignment wrapText="1"/>
      <protection hidden="1"/>
    </xf>
    <xf numFmtId="49" fontId="4" fillId="0" borderId="11" xfId="0" applyNumberFormat="1" applyFont="1" applyBorder="1" applyAlignment="1" applyProtection="1">
      <alignment horizontal="left" vertical="top" wrapText="1"/>
      <protection locked="0"/>
    </xf>
    <xf numFmtId="1" fontId="4" fillId="0" borderId="11" xfId="0" applyNumberFormat="1" applyFont="1" applyBorder="1" applyAlignment="1" applyProtection="1">
      <alignment horizontal="center" vertical="center" wrapText="1"/>
      <protection locked="0"/>
    </xf>
    <xf numFmtId="1" fontId="4" fillId="0" borderId="11" xfId="0" applyNumberFormat="1" applyFont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vertical="top" textRotation="90" wrapText="1"/>
      <protection hidden="1"/>
    </xf>
    <xf numFmtId="0" fontId="7" fillId="3" borderId="13" xfId="0" applyFont="1" applyFill="1" applyBorder="1" applyAlignment="1" applyProtection="1">
      <alignment horizontal="center" vertical="center" wrapText="1"/>
      <protection locked="0" hidden="1"/>
    </xf>
    <xf numFmtId="1" fontId="7" fillId="0" borderId="13" xfId="0" applyNumberFormat="1" applyFont="1" applyFill="1" applyBorder="1" applyAlignment="1" applyProtection="1">
      <alignment horizontal="center" vertical="center" wrapText="1"/>
      <protection hidden="1"/>
    </xf>
    <xf numFmtId="1" fontId="7" fillId="4" borderId="15" xfId="0" applyNumberFormat="1" applyFont="1" applyFill="1" applyBorder="1" applyAlignment="1" applyProtection="1">
      <alignment horizontal="center" vertical="center" wrapText="1"/>
      <protection hidden="1"/>
    </xf>
    <xf numFmtId="1" fontId="7" fillId="4" borderId="13" xfId="0" applyNumberFormat="1" applyFont="1" applyFill="1" applyBorder="1" applyAlignment="1" applyProtection="1">
      <alignment horizontal="center" vertical="center" wrapText="1"/>
      <protection hidden="1"/>
    </xf>
    <xf numFmtId="2" fontId="7" fillId="4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>
      <alignment horizontal="center" vertical="top" wrapText="1"/>
    </xf>
    <xf numFmtId="0" fontId="7" fillId="0" borderId="13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7" fillId="0" borderId="0" xfId="0" applyFont="1" applyFill="1" applyBorder="1" applyAlignment="1" applyProtection="1">
      <protection hidden="1"/>
    </xf>
    <xf numFmtId="0" fontId="13" fillId="0" borderId="0" xfId="0" applyFont="1" applyFill="1" applyBorder="1" applyAlignment="1" applyProtection="1">
      <protection hidden="1"/>
    </xf>
    <xf numFmtId="0" fontId="7" fillId="0" borderId="0" xfId="0" applyFont="1" applyBorder="1" applyAlignment="1" applyProtection="1">
      <alignment horizontal="right"/>
      <protection locked="0"/>
    </xf>
    <xf numFmtId="0" fontId="17" fillId="0" borderId="11" xfId="0" applyFont="1" applyBorder="1" applyAlignment="1" applyProtection="1">
      <alignment horizontal="left" textRotation="90" wrapText="1"/>
      <protection hidden="1"/>
    </xf>
    <xf numFmtId="0" fontId="17" fillId="2" borderId="11" xfId="0" applyFont="1" applyFill="1" applyBorder="1" applyAlignment="1" applyProtection="1">
      <alignment horizontal="left" textRotation="90" wrapText="1"/>
      <protection hidden="1"/>
    </xf>
    <xf numFmtId="0" fontId="12" fillId="0" borderId="2" xfId="0" applyFont="1" applyBorder="1" applyAlignment="1">
      <alignment horizontal="center" vertical="top" wrapText="1"/>
    </xf>
    <xf numFmtId="0" fontId="16" fillId="0" borderId="0" xfId="0" applyFont="1" applyProtection="1">
      <protection locked="0" hidden="1"/>
    </xf>
    <xf numFmtId="0" fontId="10" fillId="0" borderId="0" xfId="0" applyFont="1" applyBorder="1" applyAlignment="1" applyProtection="1">
      <alignment horizontal="left"/>
      <protection locked="0"/>
    </xf>
    <xf numFmtId="0" fontId="18" fillId="0" borderId="0" xfId="0" applyFont="1"/>
    <xf numFmtId="0" fontId="19" fillId="0" borderId="0" xfId="0" applyFont="1"/>
    <xf numFmtId="49" fontId="7" fillId="0" borderId="11" xfId="0" applyNumberFormat="1" applyFont="1" applyBorder="1" applyAlignment="1" applyProtection="1">
      <alignment horizontal="left" vertical="top" wrapText="1"/>
      <protection locked="0"/>
    </xf>
    <xf numFmtId="0" fontId="14" fillId="0" borderId="16" xfId="0" applyFont="1" applyBorder="1" applyAlignment="1" applyProtection="1">
      <alignment horizontal="left"/>
      <protection locked="0"/>
    </xf>
    <xf numFmtId="2" fontId="4" fillId="0" borderId="11" xfId="0" applyNumberFormat="1" applyFont="1" applyBorder="1" applyAlignment="1" applyProtection="1">
      <alignment horizontal="left" vertical="top" wrapText="1"/>
      <protection locked="0"/>
    </xf>
    <xf numFmtId="2" fontId="4" fillId="0" borderId="11" xfId="0" applyNumberFormat="1" applyFont="1" applyFill="1" applyBorder="1" applyAlignment="1" applyProtection="1">
      <alignment horizontal="left" vertical="top" wrapText="1"/>
      <protection locked="0"/>
    </xf>
    <xf numFmtId="49" fontId="4" fillId="0" borderId="11" xfId="0" applyNumberFormat="1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 wrapText="1"/>
    </xf>
    <xf numFmtId="0" fontId="1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1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  <protection hidden="1"/>
    </xf>
    <xf numFmtId="0" fontId="4" fillId="0" borderId="7" xfId="0" applyFont="1" applyBorder="1" applyAlignment="1" applyProtection="1">
      <alignment horizontal="center" vertical="top" wrapText="1"/>
      <protection hidden="1"/>
    </xf>
    <xf numFmtId="0" fontId="4" fillId="0" borderId="12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vertical="top" wrapText="1"/>
      <protection hidden="1"/>
    </xf>
    <xf numFmtId="0" fontId="7" fillId="0" borderId="12" xfId="0" applyFont="1" applyBorder="1" applyAlignment="1" applyProtection="1">
      <alignment vertical="top" wrapText="1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0" fontId="7" fillId="0" borderId="5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8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7" fillId="0" borderId="9" xfId="0" applyFont="1" applyBorder="1" applyAlignment="1" applyProtection="1">
      <alignment horizontal="center" vertical="top" wrapText="1"/>
      <protection hidden="1"/>
    </xf>
    <xf numFmtId="0" fontId="7" fillId="0" borderId="10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0" fontId="7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/>
    <xf numFmtId="0" fontId="7" fillId="0" borderId="7" xfId="0" applyFont="1" applyBorder="1" applyAlignment="1"/>
    <xf numFmtId="0" fontId="7" fillId="0" borderId="12" xfId="0" applyFont="1" applyBorder="1" applyAlignment="1"/>
    <xf numFmtId="0" fontId="16" fillId="0" borderId="14" xfId="0" applyFont="1" applyBorder="1" applyAlignment="1" applyProtection="1">
      <protection hidden="1"/>
    </xf>
    <xf numFmtId="0" fontId="7" fillId="2" borderId="4" xfId="0" applyFont="1" applyFill="1" applyBorder="1" applyAlignment="1" applyProtection="1">
      <alignment horizontal="center" vertical="top" wrapText="1"/>
      <protection hidden="1"/>
    </xf>
    <xf numFmtId="0" fontId="7" fillId="2" borderId="5" xfId="0" applyFont="1" applyFill="1" applyBorder="1" applyAlignment="1" applyProtection="1">
      <alignment horizontal="center" vertical="top" wrapText="1"/>
      <protection hidden="1"/>
    </xf>
    <xf numFmtId="0" fontId="7" fillId="2" borderId="6" xfId="0" applyFont="1" applyFill="1" applyBorder="1" applyAlignment="1" applyProtection="1">
      <alignment horizontal="center" vertical="top" wrapText="1"/>
      <protection hidden="1"/>
    </xf>
    <xf numFmtId="0" fontId="7" fillId="2" borderId="8" xfId="0" applyFont="1" applyFill="1" applyBorder="1" applyAlignment="1" applyProtection="1">
      <alignment vertical="top" wrapText="1"/>
      <protection hidden="1"/>
    </xf>
    <xf numFmtId="0" fontId="7" fillId="2" borderId="0" xfId="0" applyFont="1" applyFill="1" applyBorder="1" applyAlignment="1" applyProtection="1">
      <alignment vertical="top" wrapText="1"/>
      <protection hidden="1"/>
    </xf>
    <xf numFmtId="0" fontId="7" fillId="2" borderId="9" xfId="0" applyFont="1" applyFill="1" applyBorder="1" applyAlignment="1" applyProtection="1">
      <alignment vertical="top" wrapText="1"/>
      <protection hidden="1"/>
    </xf>
    <xf numFmtId="0" fontId="7" fillId="2" borderId="10" xfId="0" applyFont="1" applyFill="1" applyBorder="1" applyAlignment="1" applyProtection="1">
      <alignment vertical="top" wrapText="1"/>
      <protection hidden="1"/>
    </xf>
    <xf numFmtId="0" fontId="7" fillId="2" borderId="2" xfId="0" applyFont="1" applyFill="1" applyBorder="1" applyAlignment="1" applyProtection="1">
      <alignment vertical="top" wrapText="1"/>
      <protection hidden="1"/>
    </xf>
    <xf numFmtId="0" fontId="7" fillId="2" borderId="11" xfId="0" applyFont="1" applyFill="1" applyBorder="1" applyAlignment="1" applyProtection="1">
      <alignment vertical="top" wrapText="1"/>
      <protection hidden="1"/>
    </xf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8" xfId="0" applyFont="1" applyBorder="1" applyAlignment="1"/>
    <xf numFmtId="0" fontId="7" fillId="0" borderId="0" xfId="0" applyFont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2" xfId="0" applyFont="1" applyBorder="1" applyAlignment="1"/>
    <xf numFmtId="0" fontId="7" fillId="0" borderId="11" xfId="0" applyFont="1" applyBorder="1" applyAlignment="1"/>
    <xf numFmtId="0" fontId="7" fillId="2" borderId="8" xfId="0" applyFont="1" applyFill="1" applyBorder="1" applyAlignment="1" applyProtection="1">
      <alignment horizontal="center" vertical="top" wrapText="1"/>
      <protection hidden="1"/>
    </xf>
    <xf numFmtId="0" fontId="7" fillId="2" borderId="0" xfId="0" applyFont="1" applyFill="1" applyBorder="1" applyAlignment="1" applyProtection="1">
      <alignment horizontal="center" vertical="top" wrapText="1"/>
      <protection hidden="1"/>
    </xf>
    <xf numFmtId="0" fontId="7" fillId="2" borderId="9" xfId="0" applyFont="1" applyFill="1" applyBorder="1" applyAlignment="1" applyProtection="1">
      <alignment horizontal="center" vertical="top" wrapText="1"/>
      <protection hidden="1"/>
    </xf>
    <xf numFmtId="0" fontId="7" fillId="2" borderId="10" xfId="0" applyFont="1" applyFill="1" applyBorder="1" applyAlignment="1" applyProtection="1">
      <alignment horizontal="center" vertical="top" wrapText="1"/>
      <protection hidden="1"/>
    </xf>
    <xf numFmtId="0" fontId="7" fillId="2" borderId="2" xfId="0" applyFont="1" applyFill="1" applyBorder="1" applyAlignment="1" applyProtection="1">
      <alignment horizontal="center" vertical="top" wrapText="1"/>
      <protection hidden="1"/>
    </xf>
    <xf numFmtId="0" fontId="7" fillId="2" borderId="11" xfId="0" applyFont="1" applyFill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4" fillId="0" borderId="14" xfId="0" applyFont="1" applyBorder="1" applyAlignment="1" applyProtection="1">
      <alignment horizontal="left"/>
      <protection hidden="1"/>
    </xf>
    <xf numFmtId="0" fontId="4" fillId="0" borderId="14" xfId="0" applyFont="1" applyBorder="1" applyAlignment="1" applyProtection="1">
      <protection hidden="1"/>
    </xf>
    <xf numFmtId="0" fontId="7" fillId="0" borderId="8" xfId="0" applyFont="1" applyBorder="1" applyAlignment="1" applyProtection="1">
      <alignment vertical="top" wrapText="1"/>
      <protection hidden="1"/>
    </xf>
    <xf numFmtId="0" fontId="7" fillId="0" borderId="0" xfId="0" applyFont="1" applyBorder="1" applyAlignment="1" applyProtection="1">
      <alignment vertical="top" wrapText="1"/>
      <protection hidden="1"/>
    </xf>
    <xf numFmtId="0" fontId="7" fillId="0" borderId="9" xfId="0" applyFont="1" applyBorder="1" applyAlignment="1" applyProtection="1">
      <alignment vertical="top" wrapText="1"/>
      <protection hidden="1"/>
    </xf>
    <xf numFmtId="0" fontId="7" fillId="0" borderId="10" xfId="0" applyFont="1" applyBorder="1" applyAlignment="1" applyProtection="1">
      <alignment vertical="top" wrapText="1"/>
      <protection hidden="1"/>
    </xf>
    <xf numFmtId="0" fontId="7" fillId="0" borderId="2" xfId="0" applyFont="1" applyBorder="1" applyAlignment="1" applyProtection="1">
      <alignment vertical="top" wrapText="1"/>
      <protection hidden="1"/>
    </xf>
    <xf numFmtId="0" fontId="7" fillId="0" borderId="11" xfId="0" applyFont="1" applyBorder="1" applyAlignment="1" applyProtection="1">
      <alignment vertical="top" wrapText="1"/>
      <protection hidden="1"/>
    </xf>
    <xf numFmtId="0" fontId="7" fillId="0" borderId="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2"/>
  <sheetViews>
    <sheetView tabSelected="1" topLeftCell="A25" zoomScaleNormal="100" zoomScaleSheetLayoutView="100" workbookViewId="0">
      <selection activeCell="AA25" sqref="AA25"/>
    </sheetView>
  </sheetViews>
  <sheetFormatPr defaultRowHeight="14.4"/>
  <cols>
    <col min="1" max="1" width="5" customWidth="1"/>
    <col min="2" max="2" width="63.44140625" customWidth="1"/>
    <col min="3" max="50" width="5.6640625" customWidth="1"/>
    <col min="51" max="51" width="7.77734375" customWidth="1"/>
    <col min="52" max="62" width="7.5546875" customWidth="1"/>
  </cols>
  <sheetData>
    <row r="1" spans="1:62" ht="21">
      <c r="A1" s="1"/>
      <c r="B1" s="1"/>
      <c r="C1" s="46" t="s">
        <v>46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2"/>
      <c r="AE1" s="2"/>
      <c r="AF1" s="2"/>
      <c r="AG1" s="2"/>
      <c r="AH1" s="2"/>
      <c r="AI1" s="2"/>
      <c r="AJ1" s="2"/>
      <c r="AK1" s="2"/>
      <c r="AL1" s="2"/>
      <c r="AM1" s="2"/>
      <c r="AN1" s="3"/>
    </row>
    <row r="2" spans="1:62"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62" ht="17.399999999999999">
      <c r="A3" s="4"/>
      <c r="C3" s="39" t="s">
        <v>40</v>
      </c>
      <c r="D3" s="33"/>
      <c r="E3" s="42">
        <v>214</v>
      </c>
      <c r="F3" s="38"/>
      <c r="G3" s="49" t="s">
        <v>49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7"/>
      <c r="AW3" s="7"/>
      <c r="AX3" s="7"/>
      <c r="AY3" s="7"/>
      <c r="AZ3" s="7"/>
      <c r="BA3" s="7"/>
      <c r="BB3" s="8"/>
      <c r="BC3" s="8"/>
      <c r="BD3" s="8"/>
      <c r="BE3" s="8"/>
      <c r="BF3" s="8"/>
      <c r="BG3" s="8"/>
      <c r="BH3" s="9"/>
      <c r="BI3" s="9"/>
      <c r="BJ3" s="9"/>
    </row>
    <row r="4" spans="1:62" ht="16.2" thickBot="1">
      <c r="A4" s="10"/>
      <c r="B4" s="11"/>
      <c r="C4" s="26" t="s">
        <v>0</v>
      </c>
      <c r="D4" s="26"/>
      <c r="E4" s="36"/>
      <c r="F4" s="36"/>
      <c r="G4" s="51" t="s">
        <v>1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9"/>
      <c r="BI4" s="9"/>
      <c r="BJ4" s="9"/>
    </row>
    <row r="5" spans="1:62" ht="15" customHeight="1">
      <c r="A5" s="53" t="s">
        <v>2</v>
      </c>
      <c r="B5" s="56" t="s">
        <v>42</v>
      </c>
      <c r="C5" s="59" t="s">
        <v>41</v>
      </c>
      <c r="D5" s="60"/>
      <c r="E5" s="61"/>
      <c r="F5" s="59" t="s">
        <v>3</v>
      </c>
      <c r="G5" s="60"/>
      <c r="H5" s="61"/>
      <c r="I5" s="59" t="s">
        <v>39</v>
      </c>
      <c r="J5" s="68"/>
      <c r="K5" s="68"/>
      <c r="L5" s="59" t="s">
        <v>4</v>
      </c>
      <c r="M5" s="68"/>
      <c r="N5" s="111"/>
      <c r="O5" s="59" t="s">
        <v>5</v>
      </c>
      <c r="P5" s="68"/>
      <c r="Q5" s="68"/>
      <c r="R5" s="68"/>
      <c r="S5" s="68"/>
      <c r="T5" s="68"/>
      <c r="U5" s="68"/>
      <c r="V5" s="68"/>
      <c r="W5" s="68"/>
      <c r="X5" s="56" t="s">
        <v>36</v>
      </c>
      <c r="Y5" s="100"/>
      <c r="Z5" s="100"/>
      <c r="AA5" s="56" t="s">
        <v>6</v>
      </c>
      <c r="AB5" s="73"/>
      <c r="AC5" s="73"/>
      <c r="AD5" s="59" t="s">
        <v>37</v>
      </c>
      <c r="AE5" s="60"/>
      <c r="AF5" s="61"/>
      <c r="AG5" s="56" t="s">
        <v>43</v>
      </c>
      <c r="AH5" s="100"/>
      <c r="AI5" s="100"/>
      <c r="AJ5" s="56" t="s">
        <v>7</v>
      </c>
      <c r="AK5" s="73"/>
      <c r="AL5" s="73"/>
      <c r="AM5" s="59" t="s">
        <v>38</v>
      </c>
      <c r="AN5" s="60"/>
      <c r="AO5" s="61"/>
      <c r="AP5" s="59" t="s">
        <v>8</v>
      </c>
      <c r="AQ5" s="86"/>
      <c r="AR5" s="86"/>
      <c r="AS5" s="56" t="s">
        <v>9</v>
      </c>
      <c r="AT5" s="73"/>
      <c r="AU5" s="73"/>
      <c r="AV5" s="59" t="s">
        <v>10</v>
      </c>
      <c r="AW5" s="86"/>
      <c r="AX5" s="87"/>
      <c r="AY5" s="77" t="s">
        <v>11</v>
      </c>
      <c r="AZ5" s="78"/>
      <c r="BA5" s="79"/>
      <c r="BB5" s="77" t="s">
        <v>12</v>
      </c>
      <c r="BC5" s="78"/>
      <c r="BD5" s="79"/>
      <c r="BE5" s="77" t="s">
        <v>13</v>
      </c>
      <c r="BF5" s="78"/>
      <c r="BG5" s="79"/>
      <c r="BH5" s="77" t="s">
        <v>12</v>
      </c>
      <c r="BI5" s="78"/>
      <c r="BJ5" s="79"/>
    </row>
    <row r="6" spans="1:62" ht="15" thickBot="1">
      <c r="A6" s="54"/>
      <c r="B6" s="57"/>
      <c r="C6" s="62"/>
      <c r="D6" s="63"/>
      <c r="E6" s="64"/>
      <c r="F6" s="62"/>
      <c r="G6" s="63"/>
      <c r="H6" s="64"/>
      <c r="I6" s="69"/>
      <c r="J6" s="70"/>
      <c r="K6" s="70"/>
      <c r="L6" s="69"/>
      <c r="M6" s="112"/>
      <c r="N6" s="113"/>
      <c r="O6" s="71"/>
      <c r="P6" s="72"/>
      <c r="Q6" s="72"/>
      <c r="R6" s="72"/>
      <c r="S6" s="72"/>
      <c r="T6" s="72"/>
      <c r="U6" s="72"/>
      <c r="V6" s="72"/>
      <c r="W6" s="72"/>
      <c r="X6" s="101"/>
      <c r="Y6" s="101"/>
      <c r="Z6" s="101"/>
      <c r="AA6" s="74"/>
      <c r="AB6" s="74"/>
      <c r="AC6" s="74"/>
      <c r="AD6" s="62"/>
      <c r="AE6" s="63"/>
      <c r="AF6" s="64"/>
      <c r="AG6" s="101"/>
      <c r="AH6" s="101"/>
      <c r="AI6" s="101"/>
      <c r="AJ6" s="74"/>
      <c r="AK6" s="74"/>
      <c r="AL6" s="74"/>
      <c r="AM6" s="105"/>
      <c r="AN6" s="106"/>
      <c r="AO6" s="107"/>
      <c r="AP6" s="88"/>
      <c r="AQ6" s="89"/>
      <c r="AR6" s="89"/>
      <c r="AS6" s="74"/>
      <c r="AT6" s="74"/>
      <c r="AU6" s="74"/>
      <c r="AV6" s="88"/>
      <c r="AW6" s="89"/>
      <c r="AX6" s="90"/>
      <c r="AY6" s="94"/>
      <c r="AZ6" s="95"/>
      <c r="BA6" s="96"/>
      <c r="BB6" s="80"/>
      <c r="BC6" s="81"/>
      <c r="BD6" s="82"/>
      <c r="BE6" s="80"/>
      <c r="BF6" s="81"/>
      <c r="BG6" s="82"/>
      <c r="BH6" s="80"/>
      <c r="BI6" s="81"/>
      <c r="BJ6" s="82"/>
    </row>
    <row r="7" spans="1:62">
      <c r="A7" s="54"/>
      <c r="B7" s="57"/>
      <c r="C7" s="62"/>
      <c r="D7" s="63"/>
      <c r="E7" s="64"/>
      <c r="F7" s="62"/>
      <c r="G7" s="63"/>
      <c r="H7" s="64"/>
      <c r="I7" s="69"/>
      <c r="J7" s="70"/>
      <c r="K7" s="70"/>
      <c r="L7" s="69"/>
      <c r="M7" s="112"/>
      <c r="N7" s="113"/>
      <c r="O7" s="59" t="s">
        <v>14</v>
      </c>
      <c r="P7" s="60"/>
      <c r="Q7" s="61"/>
      <c r="R7" s="59" t="s">
        <v>15</v>
      </c>
      <c r="S7" s="60"/>
      <c r="T7" s="61"/>
      <c r="U7" s="59" t="s">
        <v>16</v>
      </c>
      <c r="V7" s="60"/>
      <c r="W7" s="61"/>
      <c r="X7" s="101"/>
      <c r="Y7" s="101"/>
      <c r="Z7" s="101"/>
      <c r="AA7" s="74"/>
      <c r="AB7" s="74"/>
      <c r="AC7" s="74"/>
      <c r="AD7" s="62"/>
      <c r="AE7" s="63"/>
      <c r="AF7" s="64"/>
      <c r="AG7" s="101"/>
      <c r="AH7" s="101"/>
      <c r="AI7" s="101"/>
      <c r="AJ7" s="74"/>
      <c r="AK7" s="74"/>
      <c r="AL7" s="74"/>
      <c r="AM7" s="105"/>
      <c r="AN7" s="106"/>
      <c r="AO7" s="107"/>
      <c r="AP7" s="88"/>
      <c r="AQ7" s="89"/>
      <c r="AR7" s="89"/>
      <c r="AS7" s="74"/>
      <c r="AT7" s="74"/>
      <c r="AU7" s="74"/>
      <c r="AV7" s="88"/>
      <c r="AW7" s="89"/>
      <c r="AX7" s="90"/>
      <c r="AY7" s="94"/>
      <c r="AZ7" s="95"/>
      <c r="BA7" s="96"/>
      <c r="BB7" s="80"/>
      <c r="BC7" s="81"/>
      <c r="BD7" s="82"/>
      <c r="BE7" s="80"/>
      <c r="BF7" s="81"/>
      <c r="BG7" s="82"/>
      <c r="BH7" s="80"/>
      <c r="BI7" s="81"/>
      <c r="BJ7" s="82"/>
    </row>
    <row r="8" spans="1:62" ht="45" customHeight="1" thickBot="1">
      <c r="A8" s="54"/>
      <c r="B8" s="57"/>
      <c r="C8" s="65"/>
      <c r="D8" s="66"/>
      <c r="E8" s="67"/>
      <c r="F8" s="65"/>
      <c r="G8" s="66"/>
      <c r="H8" s="67"/>
      <c r="I8" s="71"/>
      <c r="J8" s="72"/>
      <c r="K8" s="72"/>
      <c r="L8" s="71"/>
      <c r="M8" s="72"/>
      <c r="N8" s="114"/>
      <c r="O8" s="65"/>
      <c r="P8" s="66"/>
      <c r="Q8" s="67"/>
      <c r="R8" s="65"/>
      <c r="S8" s="66"/>
      <c r="T8" s="67"/>
      <c r="U8" s="65"/>
      <c r="V8" s="66"/>
      <c r="W8" s="67"/>
      <c r="X8" s="102"/>
      <c r="Y8" s="102"/>
      <c r="Z8" s="102"/>
      <c r="AA8" s="75"/>
      <c r="AB8" s="75"/>
      <c r="AC8" s="75"/>
      <c r="AD8" s="65"/>
      <c r="AE8" s="66"/>
      <c r="AF8" s="67"/>
      <c r="AG8" s="102"/>
      <c r="AH8" s="102"/>
      <c r="AI8" s="102"/>
      <c r="AJ8" s="75"/>
      <c r="AK8" s="75"/>
      <c r="AL8" s="75"/>
      <c r="AM8" s="108"/>
      <c r="AN8" s="109"/>
      <c r="AO8" s="110"/>
      <c r="AP8" s="91"/>
      <c r="AQ8" s="92"/>
      <c r="AR8" s="92"/>
      <c r="AS8" s="75"/>
      <c r="AT8" s="75"/>
      <c r="AU8" s="75"/>
      <c r="AV8" s="91"/>
      <c r="AW8" s="92"/>
      <c r="AX8" s="93"/>
      <c r="AY8" s="97"/>
      <c r="AZ8" s="98"/>
      <c r="BA8" s="99"/>
      <c r="BB8" s="83"/>
      <c r="BC8" s="84"/>
      <c r="BD8" s="85"/>
      <c r="BE8" s="83"/>
      <c r="BF8" s="84"/>
      <c r="BG8" s="85"/>
      <c r="BH8" s="83"/>
      <c r="BI8" s="84"/>
      <c r="BJ8" s="85"/>
    </row>
    <row r="9" spans="1:62" ht="83.4" thickBot="1">
      <c r="A9" s="55"/>
      <c r="B9" s="58"/>
      <c r="C9" s="34" t="s">
        <v>17</v>
      </c>
      <c r="D9" s="34" t="s">
        <v>18</v>
      </c>
      <c r="E9" s="34" t="s">
        <v>19</v>
      </c>
      <c r="F9" s="34" t="s">
        <v>17</v>
      </c>
      <c r="G9" s="34" t="s">
        <v>18</v>
      </c>
      <c r="H9" s="34" t="s">
        <v>19</v>
      </c>
      <c r="I9" s="34" t="s">
        <v>17</v>
      </c>
      <c r="J9" s="34" t="s">
        <v>18</v>
      </c>
      <c r="K9" s="34" t="s">
        <v>19</v>
      </c>
      <c r="L9" s="34" t="s">
        <v>17</v>
      </c>
      <c r="M9" s="34" t="s">
        <v>18</v>
      </c>
      <c r="N9" s="34" t="s">
        <v>19</v>
      </c>
      <c r="O9" s="34" t="s">
        <v>17</v>
      </c>
      <c r="P9" s="34" t="s">
        <v>18</v>
      </c>
      <c r="Q9" s="34" t="s">
        <v>19</v>
      </c>
      <c r="R9" s="34" t="s">
        <v>17</v>
      </c>
      <c r="S9" s="34" t="s">
        <v>18</v>
      </c>
      <c r="T9" s="34" t="s">
        <v>19</v>
      </c>
      <c r="U9" s="34" t="s">
        <v>17</v>
      </c>
      <c r="V9" s="34" t="s">
        <v>18</v>
      </c>
      <c r="W9" s="34" t="s">
        <v>19</v>
      </c>
      <c r="X9" s="34" t="s">
        <v>17</v>
      </c>
      <c r="Y9" s="34" t="s">
        <v>18</v>
      </c>
      <c r="Z9" s="34" t="s">
        <v>19</v>
      </c>
      <c r="AA9" s="34" t="s">
        <v>17</v>
      </c>
      <c r="AB9" s="34" t="s">
        <v>18</v>
      </c>
      <c r="AC9" s="34" t="s">
        <v>19</v>
      </c>
      <c r="AD9" s="34" t="s">
        <v>17</v>
      </c>
      <c r="AE9" s="34" t="s">
        <v>18</v>
      </c>
      <c r="AF9" s="34" t="s">
        <v>19</v>
      </c>
      <c r="AG9" s="34" t="s">
        <v>17</v>
      </c>
      <c r="AH9" s="34" t="s">
        <v>18</v>
      </c>
      <c r="AI9" s="34" t="s">
        <v>19</v>
      </c>
      <c r="AJ9" s="34" t="s">
        <v>17</v>
      </c>
      <c r="AK9" s="34" t="s">
        <v>18</v>
      </c>
      <c r="AL9" s="34" t="s">
        <v>19</v>
      </c>
      <c r="AM9" s="34" t="s">
        <v>17</v>
      </c>
      <c r="AN9" s="34" t="s">
        <v>18</v>
      </c>
      <c r="AO9" s="34" t="s">
        <v>19</v>
      </c>
      <c r="AP9" s="34" t="s">
        <v>17</v>
      </c>
      <c r="AQ9" s="34" t="s">
        <v>18</v>
      </c>
      <c r="AR9" s="34" t="s">
        <v>19</v>
      </c>
      <c r="AS9" s="34" t="s">
        <v>17</v>
      </c>
      <c r="AT9" s="34" t="s">
        <v>18</v>
      </c>
      <c r="AU9" s="34" t="s">
        <v>19</v>
      </c>
      <c r="AV9" s="34" t="s">
        <v>17</v>
      </c>
      <c r="AW9" s="34" t="s">
        <v>18</v>
      </c>
      <c r="AX9" s="34" t="s">
        <v>19</v>
      </c>
      <c r="AY9" s="35" t="s">
        <v>17</v>
      </c>
      <c r="AZ9" s="35" t="s">
        <v>18</v>
      </c>
      <c r="BA9" s="35" t="s">
        <v>19</v>
      </c>
      <c r="BB9" s="35" t="s">
        <v>17</v>
      </c>
      <c r="BC9" s="35" t="s">
        <v>18</v>
      </c>
      <c r="BD9" s="35" t="s">
        <v>19</v>
      </c>
      <c r="BE9" s="35" t="s">
        <v>17</v>
      </c>
      <c r="BF9" s="35" t="s">
        <v>18</v>
      </c>
      <c r="BG9" s="35" t="s">
        <v>19</v>
      </c>
      <c r="BH9" s="35" t="s">
        <v>17</v>
      </c>
      <c r="BI9" s="35" t="s">
        <v>18</v>
      </c>
      <c r="BJ9" s="35" t="s">
        <v>19</v>
      </c>
    </row>
    <row r="10" spans="1:62" ht="15" thickBot="1">
      <c r="A10" s="27" t="s">
        <v>20</v>
      </c>
      <c r="B10" s="27" t="s">
        <v>21</v>
      </c>
      <c r="C10" s="27">
        <v>1</v>
      </c>
      <c r="D10" s="27">
        <v>2</v>
      </c>
      <c r="E10" s="27">
        <v>3</v>
      </c>
      <c r="F10" s="27">
        <v>7</v>
      </c>
      <c r="G10" s="27">
        <v>8</v>
      </c>
      <c r="H10" s="27">
        <v>9</v>
      </c>
      <c r="I10" s="27">
        <v>10</v>
      </c>
      <c r="J10" s="27">
        <v>11</v>
      </c>
      <c r="K10" s="27">
        <v>12</v>
      </c>
      <c r="L10" s="27">
        <v>13</v>
      </c>
      <c r="M10" s="27">
        <v>14</v>
      </c>
      <c r="N10" s="27">
        <v>15</v>
      </c>
      <c r="O10" s="27">
        <v>16</v>
      </c>
      <c r="P10" s="28">
        <v>17</v>
      </c>
      <c r="Q10" s="27">
        <v>18</v>
      </c>
      <c r="R10" s="27">
        <v>19</v>
      </c>
      <c r="S10" s="27">
        <v>20</v>
      </c>
      <c r="T10" s="27">
        <v>21</v>
      </c>
      <c r="U10" s="27">
        <v>22</v>
      </c>
      <c r="V10" s="27">
        <v>23</v>
      </c>
      <c r="W10" s="27">
        <v>24</v>
      </c>
      <c r="X10" s="27">
        <v>25</v>
      </c>
      <c r="Y10" s="27">
        <v>26</v>
      </c>
      <c r="Z10" s="27">
        <v>27</v>
      </c>
      <c r="AA10" s="27">
        <v>28</v>
      </c>
      <c r="AB10" s="27">
        <v>29</v>
      </c>
      <c r="AC10" s="27">
        <v>30</v>
      </c>
      <c r="AD10" s="27">
        <v>31</v>
      </c>
      <c r="AE10" s="27">
        <v>32</v>
      </c>
      <c r="AF10" s="27">
        <v>33</v>
      </c>
      <c r="AG10" s="27">
        <v>34</v>
      </c>
      <c r="AH10" s="27">
        <v>35</v>
      </c>
      <c r="AI10" s="27">
        <v>36</v>
      </c>
      <c r="AJ10" s="27">
        <v>37</v>
      </c>
      <c r="AK10" s="27">
        <v>38</v>
      </c>
      <c r="AL10" s="27">
        <v>39</v>
      </c>
      <c r="AM10" s="27">
        <v>40</v>
      </c>
      <c r="AN10" s="27">
        <v>41</v>
      </c>
      <c r="AO10" s="27">
        <v>42</v>
      </c>
      <c r="AP10" s="27">
        <v>43</v>
      </c>
      <c r="AQ10" s="27">
        <v>44</v>
      </c>
      <c r="AR10" s="27">
        <v>45</v>
      </c>
      <c r="AS10" s="27">
        <v>46</v>
      </c>
      <c r="AT10" s="27">
        <v>47</v>
      </c>
      <c r="AU10" s="27">
        <v>48</v>
      </c>
      <c r="AV10" s="27">
        <v>49</v>
      </c>
      <c r="AW10" s="27">
        <v>50</v>
      </c>
      <c r="AX10" s="27">
        <v>51</v>
      </c>
      <c r="AY10" s="29" t="s">
        <v>22</v>
      </c>
      <c r="AZ10" s="29" t="s">
        <v>23</v>
      </c>
      <c r="BA10" s="29" t="s">
        <v>24</v>
      </c>
      <c r="BB10" s="29" t="s">
        <v>25</v>
      </c>
      <c r="BC10" s="29" t="s">
        <v>26</v>
      </c>
      <c r="BD10" s="29" t="s">
        <v>27</v>
      </c>
      <c r="BE10" s="29" t="s">
        <v>28</v>
      </c>
      <c r="BF10" s="29" t="s">
        <v>29</v>
      </c>
      <c r="BG10" s="29" t="s">
        <v>30</v>
      </c>
      <c r="BH10" s="29" t="s">
        <v>31</v>
      </c>
      <c r="BI10" s="29" t="s">
        <v>32</v>
      </c>
      <c r="BJ10" s="29" t="s">
        <v>33</v>
      </c>
    </row>
    <row r="11" spans="1:62" ht="15" thickBot="1">
      <c r="A11" s="14">
        <v>1</v>
      </c>
      <c r="B11" s="15" t="s">
        <v>50</v>
      </c>
      <c r="C11" s="16"/>
      <c r="D11" s="16"/>
      <c r="E11" s="16"/>
      <c r="F11" s="16"/>
      <c r="G11" s="16"/>
      <c r="H11" s="16"/>
      <c r="I11" s="16"/>
      <c r="J11" s="16"/>
      <c r="K11" s="16"/>
      <c r="L11" s="17">
        <f>SUM(C11+F11+I11)</f>
        <v>0</v>
      </c>
      <c r="M11" s="17">
        <f>SUM(D11+G11+J11)</f>
        <v>0</v>
      </c>
      <c r="N11" s="17">
        <f>SUM(E11+H11+K11)</f>
        <v>0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7">
        <f t="shared" ref="AA11:AC22" si="0">SUM(O11+R11+U11+X11)</f>
        <v>0</v>
      </c>
      <c r="AB11" s="17">
        <f t="shared" si="0"/>
        <v>0</v>
      </c>
      <c r="AC11" s="17">
        <f t="shared" si="0"/>
        <v>0</v>
      </c>
      <c r="AD11" s="16"/>
      <c r="AE11" s="16"/>
      <c r="AF11" s="16"/>
      <c r="AG11" s="16"/>
      <c r="AH11" s="16"/>
      <c r="AI11" s="16"/>
      <c r="AJ11" s="17">
        <f t="shared" ref="AJ11:AL22" si="1">SUM(AD11+AG11)</f>
        <v>0</v>
      </c>
      <c r="AK11" s="17">
        <f t="shared" si="1"/>
        <v>0</v>
      </c>
      <c r="AL11" s="17">
        <f t="shared" si="1"/>
        <v>0</v>
      </c>
      <c r="AM11" s="16"/>
      <c r="AN11" s="16"/>
      <c r="AO11" s="16"/>
      <c r="AP11" s="16"/>
      <c r="AQ11" s="16"/>
      <c r="AR11" s="16"/>
      <c r="AS11" s="17">
        <f t="shared" ref="AS11:AU22" si="2">SUM(AM11+AP11)</f>
        <v>0</v>
      </c>
      <c r="AT11" s="17">
        <f t="shared" si="2"/>
        <v>0</v>
      </c>
      <c r="AU11" s="17">
        <f t="shared" si="2"/>
        <v>0</v>
      </c>
      <c r="AV11" s="16"/>
      <c r="AW11" s="16"/>
      <c r="AX11" s="16"/>
      <c r="AY11" s="18">
        <f t="shared" ref="AY11:BA22" si="3">SUM(L11+AA11+AJ11+AS11+AV11)</f>
        <v>0</v>
      </c>
      <c r="AZ11" s="18">
        <f t="shared" si="3"/>
        <v>0</v>
      </c>
      <c r="BA11" s="18">
        <f t="shared" si="3"/>
        <v>0</v>
      </c>
      <c r="BB11" s="18">
        <f t="shared" ref="BB11:BB22" si="4">SUM(C11+F11+O11+R11+U11+AD11+AM11)</f>
        <v>0</v>
      </c>
      <c r="BC11" s="18">
        <f t="shared" ref="BC11:BC22" si="5">SUM(D11+G11+P11+S11+V11+AE11+AN11)</f>
        <v>0</v>
      </c>
      <c r="BD11" s="18">
        <f t="shared" ref="BD11:BD22" si="6">SUM(E11+H11+Q11+T11+W11+AF11+AO11)</f>
        <v>0</v>
      </c>
      <c r="BE11" s="19">
        <f t="shared" ref="BE11:BJ11" si="7">AY11/12</f>
        <v>0</v>
      </c>
      <c r="BF11" s="19">
        <f t="shared" si="7"/>
        <v>0</v>
      </c>
      <c r="BG11" s="19">
        <f t="shared" si="7"/>
        <v>0</v>
      </c>
      <c r="BH11" s="19">
        <f t="shared" si="7"/>
        <v>0</v>
      </c>
      <c r="BI11" s="19">
        <f t="shared" si="7"/>
        <v>0</v>
      </c>
      <c r="BJ11" s="19">
        <f t="shared" si="7"/>
        <v>0</v>
      </c>
    </row>
    <row r="12" spans="1:62" ht="53.4" thickBot="1">
      <c r="A12" s="14">
        <v>2</v>
      </c>
      <c r="B12" s="15" t="s">
        <v>51</v>
      </c>
      <c r="C12" s="16"/>
      <c r="D12" s="16"/>
      <c r="E12" s="16"/>
      <c r="F12" s="16"/>
      <c r="G12" s="16"/>
      <c r="H12" s="16"/>
      <c r="I12" s="16"/>
      <c r="J12" s="16"/>
      <c r="K12" s="16"/>
      <c r="L12" s="17">
        <f t="shared" ref="L12:L22" si="8">SUM(C12+F12+I12)</f>
        <v>0</v>
      </c>
      <c r="M12" s="17">
        <f t="shared" ref="M12:M22" si="9">SUM(D12+G12+J12)</f>
        <v>0</v>
      </c>
      <c r="N12" s="17">
        <f t="shared" ref="N12:N22" si="10">SUM(E12+H12+K12)</f>
        <v>0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7">
        <f t="shared" si="0"/>
        <v>0</v>
      </c>
      <c r="AB12" s="17">
        <f t="shared" si="0"/>
        <v>0</v>
      </c>
      <c r="AC12" s="17">
        <f t="shared" si="0"/>
        <v>0</v>
      </c>
      <c r="AD12" s="16"/>
      <c r="AE12" s="16"/>
      <c r="AF12" s="16"/>
      <c r="AG12" s="16"/>
      <c r="AH12" s="16"/>
      <c r="AI12" s="16"/>
      <c r="AJ12" s="17">
        <f t="shared" si="1"/>
        <v>0</v>
      </c>
      <c r="AK12" s="17">
        <f t="shared" si="1"/>
        <v>0</v>
      </c>
      <c r="AL12" s="17">
        <f t="shared" si="1"/>
        <v>0</v>
      </c>
      <c r="AM12" s="16"/>
      <c r="AN12" s="16"/>
      <c r="AO12" s="16"/>
      <c r="AP12" s="16"/>
      <c r="AQ12" s="16"/>
      <c r="AR12" s="16"/>
      <c r="AS12" s="17">
        <f t="shared" si="2"/>
        <v>0</v>
      </c>
      <c r="AT12" s="17">
        <f t="shared" si="2"/>
        <v>0</v>
      </c>
      <c r="AU12" s="17">
        <f t="shared" si="2"/>
        <v>0</v>
      </c>
      <c r="AV12" s="16"/>
      <c r="AW12" s="16"/>
      <c r="AX12" s="16"/>
      <c r="AY12" s="18">
        <f t="shared" si="3"/>
        <v>0</v>
      </c>
      <c r="AZ12" s="18">
        <f t="shared" si="3"/>
        <v>0</v>
      </c>
      <c r="BA12" s="18">
        <f t="shared" si="3"/>
        <v>0</v>
      </c>
      <c r="BB12" s="18">
        <f t="shared" si="4"/>
        <v>0</v>
      </c>
      <c r="BC12" s="18">
        <f t="shared" si="5"/>
        <v>0</v>
      </c>
      <c r="BD12" s="18">
        <f t="shared" si="6"/>
        <v>0</v>
      </c>
      <c r="BE12" s="19">
        <f t="shared" ref="BE12:BE22" si="11">AY12/12</f>
        <v>0</v>
      </c>
      <c r="BF12" s="19">
        <f t="shared" ref="BF12:BF22" si="12">AZ12/12</f>
        <v>0</v>
      </c>
      <c r="BG12" s="19">
        <f t="shared" ref="BG12:BG22" si="13">BA12/12</f>
        <v>0</v>
      </c>
      <c r="BH12" s="19">
        <f t="shared" ref="BH12:BH22" si="14">BB12/12</f>
        <v>0</v>
      </c>
      <c r="BI12" s="19">
        <f t="shared" ref="BI12:BI22" si="15">BC12/12</f>
        <v>0</v>
      </c>
      <c r="BJ12" s="19">
        <f t="shared" ref="BJ12:BJ22" si="16">BD12/12</f>
        <v>0</v>
      </c>
    </row>
    <row r="13" spans="1:62" ht="15" thickBot="1">
      <c r="A13" s="14">
        <v>3</v>
      </c>
      <c r="B13" s="43" t="s">
        <v>59</v>
      </c>
      <c r="C13" s="16"/>
      <c r="D13" s="16"/>
      <c r="E13" s="16"/>
      <c r="F13" s="16">
        <v>112</v>
      </c>
      <c r="G13" s="16">
        <v>95</v>
      </c>
      <c r="H13" s="16">
        <v>43</v>
      </c>
      <c r="I13" s="16">
        <v>212</v>
      </c>
      <c r="J13" s="16">
        <v>209</v>
      </c>
      <c r="K13" s="16">
        <v>190</v>
      </c>
      <c r="L13" s="17">
        <f t="shared" si="8"/>
        <v>324</v>
      </c>
      <c r="M13" s="17">
        <f t="shared" si="9"/>
        <v>304</v>
      </c>
      <c r="N13" s="17">
        <f t="shared" si="10"/>
        <v>233</v>
      </c>
      <c r="O13" s="16">
        <v>624</v>
      </c>
      <c r="P13" s="16">
        <v>540</v>
      </c>
      <c r="Q13" s="16">
        <v>444</v>
      </c>
      <c r="R13" s="16">
        <v>212</v>
      </c>
      <c r="S13" s="16">
        <v>212</v>
      </c>
      <c r="T13" s="16">
        <v>204</v>
      </c>
      <c r="U13" s="16">
        <v>37</v>
      </c>
      <c r="V13" s="16">
        <v>36</v>
      </c>
      <c r="W13" s="16">
        <v>29</v>
      </c>
      <c r="X13" s="16">
        <v>89</v>
      </c>
      <c r="Y13" s="16">
        <v>84</v>
      </c>
      <c r="Z13" s="16">
        <v>81</v>
      </c>
      <c r="AA13" s="17">
        <f t="shared" si="0"/>
        <v>962</v>
      </c>
      <c r="AB13" s="17">
        <f t="shared" si="0"/>
        <v>872</v>
      </c>
      <c r="AC13" s="17">
        <f t="shared" si="0"/>
        <v>758</v>
      </c>
      <c r="AD13" s="16">
        <v>11</v>
      </c>
      <c r="AE13" s="16">
        <v>10</v>
      </c>
      <c r="AF13" s="16">
        <v>5</v>
      </c>
      <c r="AG13" s="16"/>
      <c r="AH13" s="16"/>
      <c r="AI13" s="16"/>
      <c r="AJ13" s="17">
        <f t="shared" si="1"/>
        <v>11</v>
      </c>
      <c r="AK13" s="17">
        <f t="shared" si="1"/>
        <v>10</v>
      </c>
      <c r="AL13" s="17">
        <f t="shared" si="1"/>
        <v>5</v>
      </c>
      <c r="AM13" s="16">
        <v>545</v>
      </c>
      <c r="AN13" s="16">
        <v>533</v>
      </c>
      <c r="AO13" s="16">
        <v>479</v>
      </c>
      <c r="AP13" s="16">
        <v>11</v>
      </c>
      <c r="AQ13" s="16">
        <v>11</v>
      </c>
      <c r="AR13" s="16">
        <v>9</v>
      </c>
      <c r="AS13" s="17">
        <f t="shared" si="2"/>
        <v>556</v>
      </c>
      <c r="AT13" s="17">
        <f t="shared" si="2"/>
        <v>544</v>
      </c>
      <c r="AU13" s="17">
        <f t="shared" si="2"/>
        <v>488</v>
      </c>
      <c r="AV13" s="16"/>
      <c r="AW13" s="16"/>
      <c r="AX13" s="16"/>
      <c r="AY13" s="18">
        <f t="shared" si="3"/>
        <v>1853</v>
      </c>
      <c r="AZ13" s="18">
        <f t="shared" si="3"/>
        <v>1730</v>
      </c>
      <c r="BA13" s="18">
        <f t="shared" si="3"/>
        <v>1484</v>
      </c>
      <c r="BB13" s="18">
        <f t="shared" si="4"/>
        <v>1541</v>
      </c>
      <c r="BC13" s="18">
        <f t="shared" si="5"/>
        <v>1426</v>
      </c>
      <c r="BD13" s="18">
        <f t="shared" si="6"/>
        <v>1204</v>
      </c>
      <c r="BE13" s="19">
        <f t="shared" si="11"/>
        <v>154.41666666666666</v>
      </c>
      <c r="BF13" s="19">
        <f t="shared" si="12"/>
        <v>144.16666666666666</v>
      </c>
      <c r="BG13" s="19">
        <f t="shared" si="13"/>
        <v>123.66666666666667</v>
      </c>
      <c r="BH13" s="19">
        <f t="shared" si="14"/>
        <v>128.41666666666666</v>
      </c>
      <c r="BI13" s="19">
        <f t="shared" si="15"/>
        <v>118.83333333333333</v>
      </c>
      <c r="BJ13" s="19">
        <f t="shared" si="16"/>
        <v>100.33333333333333</v>
      </c>
    </row>
    <row r="14" spans="1:62" ht="15" thickBot="1">
      <c r="A14" s="14">
        <v>4</v>
      </c>
      <c r="B14" s="15" t="s">
        <v>52</v>
      </c>
      <c r="C14" s="16"/>
      <c r="D14" s="16"/>
      <c r="E14" s="16"/>
      <c r="F14" s="16">
        <v>158</v>
      </c>
      <c r="G14" s="16">
        <v>86</v>
      </c>
      <c r="H14" s="16">
        <v>58</v>
      </c>
      <c r="I14" s="16">
        <v>306</v>
      </c>
      <c r="J14" s="16">
        <v>296</v>
      </c>
      <c r="K14" s="16">
        <v>290</v>
      </c>
      <c r="L14" s="17">
        <f t="shared" si="8"/>
        <v>464</v>
      </c>
      <c r="M14" s="17">
        <f t="shared" si="9"/>
        <v>382</v>
      </c>
      <c r="N14" s="17">
        <f t="shared" si="10"/>
        <v>348</v>
      </c>
      <c r="O14" s="16">
        <v>734</v>
      </c>
      <c r="P14" s="16">
        <v>514</v>
      </c>
      <c r="Q14" s="16">
        <v>588</v>
      </c>
      <c r="R14" s="16">
        <v>264</v>
      </c>
      <c r="S14" s="16">
        <v>258</v>
      </c>
      <c r="T14" s="16">
        <v>264</v>
      </c>
      <c r="U14" s="16">
        <v>49</v>
      </c>
      <c r="V14" s="16">
        <v>34</v>
      </c>
      <c r="W14" s="16">
        <v>40</v>
      </c>
      <c r="X14" s="16">
        <v>122</v>
      </c>
      <c r="Y14" s="16">
        <v>112</v>
      </c>
      <c r="Z14" s="16">
        <v>112</v>
      </c>
      <c r="AA14" s="17">
        <f t="shared" si="0"/>
        <v>1169</v>
      </c>
      <c r="AB14" s="17">
        <f t="shared" si="0"/>
        <v>918</v>
      </c>
      <c r="AC14" s="17">
        <f t="shared" si="0"/>
        <v>1004</v>
      </c>
      <c r="AD14" s="16">
        <v>16</v>
      </c>
      <c r="AE14" s="16">
        <v>12</v>
      </c>
      <c r="AF14" s="16">
        <v>16</v>
      </c>
      <c r="AG14" s="16">
        <v>2</v>
      </c>
      <c r="AH14" s="16">
        <v>2</v>
      </c>
      <c r="AI14" s="16">
        <v>2</v>
      </c>
      <c r="AJ14" s="17">
        <f t="shared" si="1"/>
        <v>18</v>
      </c>
      <c r="AK14" s="17">
        <f t="shared" si="1"/>
        <v>14</v>
      </c>
      <c r="AL14" s="17">
        <f t="shared" si="1"/>
        <v>18</v>
      </c>
      <c r="AM14" s="16">
        <v>542</v>
      </c>
      <c r="AN14" s="16">
        <v>523</v>
      </c>
      <c r="AO14" s="16">
        <v>518</v>
      </c>
      <c r="AP14" s="16">
        <v>22</v>
      </c>
      <c r="AQ14" s="16">
        <v>21</v>
      </c>
      <c r="AR14" s="16">
        <v>22</v>
      </c>
      <c r="AS14" s="17">
        <f t="shared" si="2"/>
        <v>564</v>
      </c>
      <c r="AT14" s="17">
        <f t="shared" si="2"/>
        <v>544</v>
      </c>
      <c r="AU14" s="17">
        <f t="shared" si="2"/>
        <v>540</v>
      </c>
      <c r="AV14" s="16"/>
      <c r="AW14" s="16"/>
      <c r="AX14" s="16"/>
      <c r="AY14" s="18">
        <f t="shared" si="3"/>
        <v>2215</v>
      </c>
      <c r="AZ14" s="18">
        <f t="shared" si="3"/>
        <v>1858</v>
      </c>
      <c r="BA14" s="18">
        <f t="shared" si="3"/>
        <v>1910</v>
      </c>
      <c r="BB14" s="18">
        <f t="shared" si="4"/>
        <v>1763</v>
      </c>
      <c r="BC14" s="18">
        <f t="shared" si="5"/>
        <v>1427</v>
      </c>
      <c r="BD14" s="18">
        <f t="shared" si="6"/>
        <v>1484</v>
      </c>
      <c r="BE14" s="19">
        <f t="shared" si="11"/>
        <v>184.58333333333334</v>
      </c>
      <c r="BF14" s="19">
        <f t="shared" si="12"/>
        <v>154.83333333333334</v>
      </c>
      <c r="BG14" s="19">
        <f t="shared" si="13"/>
        <v>159.16666666666666</v>
      </c>
      <c r="BH14" s="19">
        <f t="shared" si="14"/>
        <v>146.91666666666666</v>
      </c>
      <c r="BI14" s="19">
        <f t="shared" si="15"/>
        <v>118.91666666666667</v>
      </c>
      <c r="BJ14" s="19">
        <f t="shared" si="16"/>
        <v>123.66666666666667</v>
      </c>
    </row>
    <row r="15" spans="1:62" ht="15" thickBot="1">
      <c r="A15" s="14">
        <v>5</v>
      </c>
      <c r="B15" s="15" t="s">
        <v>53</v>
      </c>
      <c r="C15" s="16">
        <v>2</v>
      </c>
      <c r="D15" s="16"/>
      <c r="E15" s="16"/>
      <c r="F15" s="16">
        <v>185</v>
      </c>
      <c r="G15" s="16">
        <v>78</v>
      </c>
      <c r="H15" s="16">
        <v>59</v>
      </c>
      <c r="I15" s="16">
        <v>216</v>
      </c>
      <c r="J15" s="16">
        <v>187</v>
      </c>
      <c r="K15" s="16">
        <v>188</v>
      </c>
      <c r="L15" s="17">
        <f t="shared" si="8"/>
        <v>403</v>
      </c>
      <c r="M15" s="17">
        <f t="shared" si="9"/>
        <v>265</v>
      </c>
      <c r="N15" s="17">
        <f t="shared" si="10"/>
        <v>247</v>
      </c>
      <c r="O15" s="16">
        <v>830</v>
      </c>
      <c r="P15" s="16">
        <v>463</v>
      </c>
      <c r="Q15" s="16">
        <v>489</v>
      </c>
      <c r="R15" s="16">
        <v>227</v>
      </c>
      <c r="S15" s="16">
        <v>220</v>
      </c>
      <c r="T15" s="16">
        <v>193</v>
      </c>
      <c r="U15" s="16">
        <v>47</v>
      </c>
      <c r="V15" s="16">
        <v>32</v>
      </c>
      <c r="W15" s="16">
        <v>34</v>
      </c>
      <c r="X15" s="16">
        <v>150</v>
      </c>
      <c r="Y15" s="16">
        <v>126</v>
      </c>
      <c r="Z15" s="16">
        <v>135</v>
      </c>
      <c r="AA15" s="17">
        <f t="shared" si="0"/>
        <v>1254</v>
      </c>
      <c r="AB15" s="17">
        <f t="shared" si="0"/>
        <v>841</v>
      </c>
      <c r="AC15" s="17">
        <f t="shared" si="0"/>
        <v>851</v>
      </c>
      <c r="AD15" s="16">
        <v>23</v>
      </c>
      <c r="AE15" s="16">
        <v>16</v>
      </c>
      <c r="AF15" s="16">
        <v>11</v>
      </c>
      <c r="AG15" s="16">
        <v>2</v>
      </c>
      <c r="AH15" s="16">
        <v>1</v>
      </c>
      <c r="AI15" s="16">
        <v>1</v>
      </c>
      <c r="AJ15" s="17">
        <f t="shared" si="1"/>
        <v>25</v>
      </c>
      <c r="AK15" s="17">
        <f t="shared" si="1"/>
        <v>17</v>
      </c>
      <c r="AL15" s="17">
        <f t="shared" si="1"/>
        <v>12</v>
      </c>
      <c r="AM15" s="16">
        <v>500</v>
      </c>
      <c r="AN15" s="16">
        <v>451</v>
      </c>
      <c r="AO15" s="16">
        <v>446</v>
      </c>
      <c r="AP15" s="16">
        <v>6</v>
      </c>
      <c r="AQ15" s="16">
        <v>6</v>
      </c>
      <c r="AR15" s="16">
        <v>5</v>
      </c>
      <c r="AS15" s="17">
        <f t="shared" si="2"/>
        <v>506</v>
      </c>
      <c r="AT15" s="17">
        <f t="shared" si="2"/>
        <v>457</v>
      </c>
      <c r="AU15" s="17">
        <f t="shared" si="2"/>
        <v>451</v>
      </c>
      <c r="AV15" s="16"/>
      <c r="AW15" s="16"/>
      <c r="AX15" s="16"/>
      <c r="AY15" s="18">
        <f t="shared" si="3"/>
        <v>2188</v>
      </c>
      <c r="AZ15" s="18">
        <f t="shared" si="3"/>
        <v>1580</v>
      </c>
      <c r="BA15" s="18">
        <f t="shared" si="3"/>
        <v>1561</v>
      </c>
      <c r="BB15" s="18">
        <f t="shared" si="4"/>
        <v>1814</v>
      </c>
      <c r="BC15" s="18">
        <f t="shared" si="5"/>
        <v>1260</v>
      </c>
      <c r="BD15" s="18">
        <f t="shared" si="6"/>
        <v>1232</v>
      </c>
      <c r="BE15" s="19">
        <f t="shared" si="11"/>
        <v>182.33333333333334</v>
      </c>
      <c r="BF15" s="19">
        <f t="shared" si="12"/>
        <v>131.66666666666666</v>
      </c>
      <c r="BG15" s="19">
        <f t="shared" si="13"/>
        <v>130.08333333333334</v>
      </c>
      <c r="BH15" s="19">
        <f t="shared" si="14"/>
        <v>151.16666666666666</v>
      </c>
      <c r="BI15" s="19">
        <f t="shared" si="15"/>
        <v>105</v>
      </c>
      <c r="BJ15" s="19">
        <f t="shared" si="16"/>
        <v>102.66666666666667</v>
      </c>
    </row>
    <row r="16" spans="1:62" ht="15" thickBot="1">
      <c r="A16" s="14">
        <v>6</v>
      </c>
      <c r="B16" s="15" t="s">
        <v>54</v>
      </c>
      <c r="C16" s="16">
        <v>3</v>
      </c>
      <c r="D16" s="16"/>
      <c r="E16" s="16"/>
      <c r="F16" s="16">
        <v>257</v>
      </c>
      <c r="G16" s="16">
        <v>85</v>
      </c>
      <c r="H16" s="16">
        <v>79</v>
      </c>
      <c r="I16" s="16">
        <v>404</v>
      </c>
      <c r="J16" s="16">
        <v>387</v>
      </c>
      <c r="K16" s="16">
        <v>371</v>
      </c>
      <c r="L16" s="17">
        <f t="shared" si="8"/>
        <v>664</v>
      </c>
      <c r="M16" s="17">
        <f t="shared" si="9"/>
        <v>472</v>
      </c>
      <c r="N16" s="17">
        <f t="shared" si="10"/>
        <v>450</v>
      </c>
      <c r="O16" s="16">
        <v>934</v>
      </c>
      <c r="P16" s="16">
        <v>555</v>
      </c>
      <c r="Q16" s="16">
        <v>522</v>
      </c>
      <c r="R16" s="16">
        <v>295</v>
      </c>
      <c r="S16" s="16">
        <v>226</v>
      </c>
      <c r="T16" s="16">
        <v>284</v>
      </c>
      <c r="U16" s="16">
        <v>62</v>
      </c>
      <c r="V16" s="16">
        <v>47</v>
      </c>
      <c r="W16" s="16">
        <v>34</v>
      </c>
      <c r="X16" s="16">
        <v>144</v>
      </c>
      <c r="Y16" s="16">
        <v>121</v>
      </c>
      <c r="Z16" s="16">
        <v>123</v>
      </c>
      <c r="AA16" s="17">
        <f t="shared" si="0"/>
        <v>1435</v>
      </c>
      <c r="AB16" s="17">
        <f t="shared" si="0"/>
        <v>949</v>
      </c>
      <c r="AC16" s="17">
        <f t="shared" si="0"/>
        <v>963</v>
      </c>
      <c r="AD16" s="16">
        <v>11</v>
      </c>
      <c r="AE16" s="16">
        <v>7</v>
      </c>
      <c r="AF16" s="16">
        <v>9</v>
      </c>
      <c r="AG16" s="16"/>
      <c r="AH16" s="16"/>
      <c r="AI16" s="16"/>
      <c r="AJ16" s="17">
        <f t="shared" si="1"/>
        <v>11</v>
      </c>
      <c r="AK16" s="17">
        <f t="shared" si="1"/>
        <v>7</v>
      </c>
      <c r="AL16" s="17">
        <f t="shared" si="1"/>
        <v>9</v>
      </c>
      <c r="AM16" s="16">
        <v>536</v>
      </c>
      <c r="AN16" s="16">
        <v>501</v>
      </c>
      <c r="AO16" s="16">
        <v>445</v>
      </c>
      <c r="AP16" s="16">
        <v>3</v>
      </c>
      <c r="AQ16" s="16">
        <v>3</v>
      </c>
      <c r="AR16" s="16">
        <v>2</v>
      </c>
      <c r="AS16" s="17">
        <f t="shared" si="2"/>
        <v>539</v>
      </c>
      <c r="AT16" s="17">
        <f t="shared" si="2"/>
        <v>504</v>
      </c>
      <c r="AU16" s="17">
        <f t="shared" si="2"/>
        <v>447</v>
      </c>
      <c r="AV16" s="16"/>
      <c r="AW16" s="16"/>
      <c r="AX16" s="16"/>
      <c r="AY16" s="18">
        <f t="shared" si="3"/>
        <v>2649</v>
      </c>
      <c r="AZ16" s="18">
        <f t="shared" si="3"/>
        <v>1932</v>
      </c>
      <c r="BA16" s="18">
        <f t="shared" si="3"/>
        <v>1869</v>
      </c>
      <c r="BB16" s="18">
        <f t="shared" si="4"/>
        <v>2098</v>
      </c>
      <c r="BC16" s="18">
        <f t="shared" si="5"/>
        <v>1421</v>
      </c>
      <c r="BD16" s="18">
        <f t="shared" si="6"/>
        <v>1373</v>
      </c>
      <c r="BE16" s="19">
        <f t="shared" si="11"/>
        <v>220.75</v>
      </c>
      <c r="BF16" s="19">
        <f t="shared" si="12"/>
        <v>161</v>
      </c>
      <c r="BG16" s="19">
        <f t="shared" si="13"/>
        <v>155.75</v>
      </c>
      <c r="BH16" s="19">
        <f t="shared" si="14"/>
        <v>174.83333333333334</v>
      </c>
      <c r="BI16" s="19">
        <f t="shared" si="15"/>
        <v>118.41666666666667</v>
      </c>
      <c r="BJ16" s="19">
        <f t="shared" si="16"/>
        <v>114.41666666666667</v>
      </c>
    </row>
    <row r="17" spans="1:62" ht="27" thickBot="1">
      <c r="A17" s="14">
        <v>7</v>
      </c>
      <c r="B17" s="45" t="s">
        <v>60</v>
      </c>
      <c r="C17" s="16"/>
      <c r="D17" s="16"/>
      <c r="E17" s="16"/>
      <c r="F17" s="16">
        <v>11</v>
      </c>
      <c r="G17" s="16">
        <v>3</v>
      </c>
      <c r="H17" s="16">
        <v>11</v>
      </c>
      <c r="I17" s="16">
        <v>46</v>
      </c>
      <c r="J17" s="16">
        <v>25</v>
      </c>
      <c r="K17" s="16">
        <v>46</v>
      </c>
      <c r="L17" s="17">
        <f t="shared" si="8"/>
        <v>57</v>
      </c>
      <c r="M17" s="17">
        <f t="shared" si="9"/>
        <v>28</v>
      </c>
      <c r="N17" s="17">
        <f t="shared" si="10"/>
        <v>57</v>
      </c>
      <c r="O17" s="16">
        <v>109</v>
      </c>
      <c r="P17" s="16">
        <v>6</v>
      </c>
      <c r="Q17" s="16">
        <v>108</v>
      </c>
      <c r="R17" s="16">
        <v>70</v>
      </c>
      <c r="S17" s="16">
        <v>30</v>
      </c>
      <c r="T17" s="16">
        <v>70</v>
      </c>
      <c r="U17" s="16">
        <v>12</v>
      </c>
      <c r="V17" s="16">
        <v>3</v>
      </c>
      <c r="W17" s="16">
        <v>12</v>
      </c>
      <c r="X17" s="16">
        <v>12</v>
      </c>
      <c r="Y17" s="16">
        <v>5</v>
      </c>
      <c r="Z17" s="16">
        <v>12</v>
      </c>
      <c r="AA17" s="17">
        <f t="shared" si="0"/>
        <v>203</v>
      </c>
      <c r="AB17" s="17">
        <f t="shared" si="0"/>
        <v>44</v>
      </c>
      <c r="AC17" s="17">
        <f t="shared" si="0"/>
        <v>202</v>
      </c>
      <c r="AD17" s="16">
        <v>6</v>
      </c>
      <c r="AE17" s="16"/>
      <c r="AF17" s="16">
        <v>6</v>
      </c>
      <c r="AG17" s="16">
        <v>1</v>
      </c>
      <c r="AH17" s="16">
        <v>1</v>
      </c>
      <c r="AI17" s="16">
        <v>1</v>
      </c>
      <c r="AJ17" s="17">
        <f t="shared" si="1"/>
        <v>7</v>
      </c>
      <c r="AK17" s="17">
        <f t="shared" si="1"/>
        <v>1</v>
      </c>
      <c r="AL17" s="17">
        <f t="shared" si="1"/>
        <v>7</v>
      </c>
      <c r="AM17" s="16">
        <v>71</v>
      </c>
      <c r="AN17" s="16">
        <v>29</v>
      </c>
      <c r="AO17" s="16">
        <v>71</v>
      </c>
      <c r="AP17" s="16"/>
      <c r="AQ17" s="16"/>
      <c r="AR17" s="16"/>
      <c r="AS17" s="17">
        <f t="shared" si="2"/>
        <v>71</v>
      </c>
      <c r="AT17" s="17">
        <f t="shared" si="2"/>
        <v>29</v>
      </c>
      <c r="AU17" s="17">
        <f t="shared" si="2"/>
        <v>71</v>
      </c>
      <c r="AV17" s="16"/>
      <c r="AW17" s="16"/>
      <c r="AX17" s="16"/>
      <c r="AY17" s="18">
        <f t="shared" si="3"/>
        <v>338</v>
      </c>
      <c r="AZ17" s="18">
        <f t="shared" si="3"/>
        <v>102</v>
      </c>
      <c r="BA17" s="18">
        <f t="shared" si="3"/>
        <v>337</v>
      </c>
      <c r="BB17" s="18">
        <f t="shared" si="4"/>
        <v>279</v>
      </c>
      <c r="BC17" s="18">
        <f t="shared" si="5"/>
        <v>71</v>
      </c>
      <c r="BD17" s="18">
        <f t="shared" si="6"/>
        <v>278</v>
      </c>
      <c r="BE17" s="19">
        <f t="shared" si="11"/>
        <v>28.166666666666668</v>
      </c>
      <c r="BF17" s="19">
        <f t="shared" si="12"/>
        <v>8.5</v>
      </c>
      <c r="BG17" s="19">
        <f t="shared" si="13"/>
        <v>28.083333333333332</v>
      </c>
      <c r="BH17" s="19">
        <f t="shared" si="14"/>
        <v>23.25</v>
      </c>
      <c r="BI17" s="19">
        <f t="shared" si="15"/>
        <v>5.916666666666667</v>
      </c>
      <c r="BJ17" s="19">
        <f t="shared" si="16"/>
        <v>23.166666666666668</v>
      </c>
    </row>
    <row r="18" spans="1:62" ht="15" thickBot="1">
      <c r="A18" s="14">
        <v>8</v>
      </c>
      <c r="B18" s="15" t="s">
        <v>55</v>
      </c>
      <c r="C18" s="16"/>
      <c r="D18" s="16"/>
      <c r="E18" s="16"/>
      <c r="F18" s="16">
        <v>154</v>
      </c>
      <c r="G18" s="16">
        <v>114</v>
      </c>
      <c r="H18" s="16">
        <v>116</v>
      </c>
      <c r="I18" s="16">
        <v>350</v>
      </c>
      <c r="J18" s="16">
        <v>343</v>
      </c>
      <c r="K18" s="16">
        <v>341</v>
      </c>
      <c r="L18" s="17">
        <f t="shared" si="8"/>
        <v>504</v>
      </c>
      <c r="M18" s="17">
        <f t="shared" si="9"/>
        <v>457</v>
      </c>
      <c r="N18" s="17">
        <f t="shared" si="10"/>
        <v>457</v>
      </c>
      <c r="O18" s="16">
        <v>994</v>
      </c>
      <c r="P18" s="16">
        <v>722</v>
      </c>
      <c r="Q18" s="16">
        <v>656</v>
      </c>
      <c r="R18" s="16">
        <v>324</v>
      </c>
      <c r="S18" s="16">
        <v>307</v>
      </c>
      <c r="T18" s="16">
        <v>308</v>
      </c>
      <c r="U18" s="16">
        <v>48</v>
      </c>
      <c r="V18" s="16">
        <v>41</v>
      </c>
      <c r="W18" s="16">
        <v>36</v>
      </c>
      <c r="X18" s="16">
        <v>147</v>
      </c>
      <c r="Y18" s="16">
        <v>125</v>
      </c>
      <c r="Z18" s="16">
        <v>145</v>
      </c>
      <c r="AA18" s="17">
        <f t="shared" si="0"/>
        <v>1513</v>
      </c>
      <c r="AB18" s="17">
        <f t="shared" si="0"/>
        <v>1195</v>
      </c>
      <c r="AC18" s="17">
        <f t="shared" si="0"/>
        <v>1145</v>
      </c>
      <c r="AD18" s="16">
        <v>16</v>
      </c>
      <c r="AE18" s="16">
        <v>12</v>
      </c>
      <c r="AF18" s="16">
        <v>13</v>
      </c>
      <c r="AG18" s="16">
        <v>1</v>
      </c>
      <c r="AH18" s="16">
        <v>1</v>
      </c>
      <c r="AI18" s="16">
        <v>1</v>
      </c>
      <c r="AJ18" s="17">
        <f t="shared" si="1"/>
        <v>17</v>
      </c>
      <c r="AK18" s="17">
        <f t="shared" si="1"/>
        <v>13</v>
      </c>
      <c r="AL18" s="17">
        <f t="shared" si="1"/>
        <v>14</v>
      </c>
      <c r="AM18" s="16">
        <v>656</v>
      </c>
      <c r="AN18" s="16">
        <v>636</v>
      </c>
      <c r="AO18" s="16">
        <v>627</v>
      </c>
      <c r="AP18" s="16">
        <v>17</v>
      </c>
      <c r="AQ18" s="16">
        <v>17</v>
      </c>
      <c r="AR18" s="16">
        <v>17</v>
      </c>
      <c r="AS18" s="17">
        <f t="shared" si="2"/>
        <v>673</v>
      </c>
      <c r="AT18" s="17">
        <f t="shared" si="2"/>
        <v>653</v>
      </c>
      <c r="AU18" s="17">
        <f t="shared" si="2"/>
        <v>644</v>
      </c>
      <c r="AV18" s="16"/>
      <c r="AW18" s="16"/>
      <c r="AX18" s="16"/>
      <c r="AY18" s="18">
        <f t="shared" si="3"/>
        <v>2707</v>
      </c>
      <c r="AZ18" s="18">
        <f t="shared" si="3"/>
        <v>2318</v>
      </c>
      <c r="BA18" s="18">
        <f t="shared" si="3"/>
        <v>2260</v>
      </c>
      <c r="BB18" s="18">
        <f t="shared" si="4"/>
        <v>2192</v>
      </c>
      <c r="BC18" s="18">
        <f t="shared" si="5"/>
        <v>1832</v>
      </c>
      <c r="BD18" s="18">
        <f t="shared" si="6"/>
        <v>1756</v>
      </c>
      <c r="BE18" s="19">
        <f t="shared" si="11"/>
        <v>225.58333333333334</v>
      </c>
      <c r="BF18" s="19">
        <f t="shared" si="12"/>
        <v>193.16666666666666</v>
      </c>
      <c r="BG18" s="19">
        <f t="shared" si="13"/>
        <v>188.33333333333334</v>
      </c>
      <c r="BH18" s="19">
        <f t="shared" si="14"/>
        <v>182.66666666666666</v>
      </c>
      <c r="BI18" s="19">
        <f t="shared" si="15"/>
        <v>152.66666666666666</v>
      </c>
      <c r="BJ18" s="19">
        <f t="shared" si="16"/>
        <v>146.33333333333334</v>
      </c>
    </row>
    <row r="19" spans="1:62" ht="15" thickBot="1">
      <c r="A19" s="14">
        <v>9</v>
      </c>
      <c r="B19" s="15" t="s">
        <v>56</v>
      </c>
      <c r="C19" s="16"/>
      <c r="D19" s="16"/>
      <c r="E19" s="16"/>
      <c r="F19" s="16">
        <v>144</v>
      </c>
      <c r="G19" s="16">
        <v>61</v>
      </c>
      <c r="H19" s="16">
        <v>60</v>
      </c>
      <c r="I19" s="16">
        <v>274</v>
      </c>
      <c r="J19" s="16">
        <v>256</v>
      </c>
      <c r="K19" s="16">
        <v>267</v>
      </c>
      <c r="L19" s="17">
        <f t="shared" si="8"/>
        <v>418</v>
      </c>
      <c r="M19" s="17">
        <f t="shared" si="9"/>
        <v>317</v>
      </c>
      <c r="N19" s="17">
        <f t="shared" si="10"/>
        <v>327</v>
      </c>
      <c r="O19" s="16">
        <v>671</v>
      </c>
      <c r="P19" s="16">
        <v>479</v>
      </c>
      <c r="Q19" s="16">
        <v>545</v>
      </c>
      <c r="R19" s="16">
        <v>225</v>
      </c>
      <c r="S19" s="16">
        <v>222</v>
      </c>
      <c r="T19" s="16">
        <v>221</v>
      </c>
      <c r="U19" s="16">
        <v>43</v>
      </c>
      <c r="V19" s="16">
        <v>39</v>
      </c>
      <c r="W19" s="16">
        <v>38</v>
      </c>
      <c r="X19" s="16">
        <v>127</v>
      </c>
      <c r="Y19" s="16">
        <v>115</v>
      </c>
      <c r="Z19" s="16">
        <v>121</v>
      </c>
      <c r="AA19" s="17">
        <f t="shared" si="0"/>
        <v>1066</v>
      </c>
      <c r="AB19" s="17">
        <f t="shared" si="0"/>
        <v>855</v>
      </c>
      <c r="AC19" s="17">
        <f t="shared" si="0"/>
        <v>925</v>
      </c>
      <c r="AD19" s="16">
        <v>16</v>
      </c>
      <c r="AE19" s="16">
        <v>9</v>
      </c>
      <c r="AF19" s="16">
        <v>15</v>
      </c>
      <c r="AG19" s="16">
        <v>3</v>
      </c>
      <c r="AH19" s="16">
        <v>3</v>
      </c>
      <c r="AI19" s="16">
        <v>3</v>
      </c>
      <c r="AJ19" s="17">
        <f t="shared" si="1"/>
        <v>19</v>
      </c>
      <c r="AK19" s="17">
        <f t="shared" si="1"/>
        <v>12</v>
      </c>
      <c r="AL19" s="17">
        <f t="shared" si="1"/>
        <v>18</v>
      </c>
      <c r="AM19" s="16">
        <v>505</v>
      </c>
      <c r="AN19" s="16">
        <v>460</v>
      </c>
      <c r="AO19" s="16">
        <v>479</v>
      </c>
      <c r="AP19" s="16">
        <v>8</v>
      </c>
      <c r="AQ19" s="16">
        <v>7</v>
      </c>
      <c r="AR19" s="16">
        <v>8</v>
      </c>
      <c r="AS19" s="17">
        <f t="shared" si="2"/>
        <v>513</v>
      </c>
      <c r="AT19" s="17">
        <f t="shared" si="2"/>
        <v>467</v>
      </c>
      <c r="AU19" s="17">
        <f t="shared" si="2"/>
        <v>487</v>
      </c>
      <c r="AV19" s="16"/>
      <c r="AW19" s="16"/>
      <c r="AX19" s="16"/>
      <c r="AY19" s="18">
        <f t="shared" si="3"/>
        <v>2016</v>
      </c>
      <c r="AZ19" s="18">
        <f t="shared" si="3"/>
        <v>1651</v>
      </c>
      <c r="BA19" s="18">
        <f t="shared" si="3"/>
        <v>1757</v>
      </c>
      <c r="BB19" s="18">
        <f t="shared" si="4"/>
        <v>1604</v>
      </c>
      <c r="BC19" s="18">
        <f t="shared" si="5"/>
        <v>1270</v>
      </c>
      <c r="BD19" s="18">
        <f t="shared" si="6"/>
        <v>1358</v>
      </c>
      <c r="BE19" s="19">
        <f t="shared" si="11"/>
        <v>168</v>
      </c>
      <c r="BF19" s="19">
        <f t="shared" si="12"/>
        <v>137.58333333333334</v>
      </c>
      <c r="BG19" s="19">
        <f t="shared" si="13"/>
        <v>146.41666666666666</v>
      </c>
      <c r="BH19" s="19">
        <f t="shared" si="14"/>
        <v>133.66666666666666</v>
      </c>
      <c r="BI19" s="19">
        <f t="shared" si="15"/>
        <v>105.83333333333333</v>
      </c>
      <c r="BJ19" s="19">
        <f t="shared" si="16"/>
        <v>113.16666666666667</v>
      </c>
    </row>
    <row r="20" spans="1:62" ht="66.599999999999994" thickBot="1">
      <c r="A20" s="14">
        <v>10</v>
      </c>
      <c r="B20" s="44" t="s">
        <v>61</v>
      </c>
      <c r="C20" s="16"/>
      <c r="D20" s="16"/>
      <c r="E20" s="16"/>
      <c r="F20" s="16"/>
      <c r="G20" s="16"/>
      <c r="H20" s="16"/>
      <c r="I20" s="16"/>
      <c r="J20" s="16"/>
      <c r="K20" s="16"/>
      <c r="L20" s="17">
        <f t="shared" si="8"/>
        <v>0</v>
      </c>
      <c r="M20" s="17">
        <f t="shared" si="9"/>
        <v>0</v>
      </c>
      <c r="N20" s="17">
        <f t="shared" si="10"/>
        <v>0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7">
        <f t="shared" si="0"/>
        <v>0</v>
      </c>
      <c r="AB20" s="17">
        <f t="shared" si="0"/>
        <v>0</v>
      </c>
      <c r="AC20" s="17">
        <f t="shared" si="0"/>
        <v>0</v>
      </c>
      <c r="AD20" s="16"/>
      <c r="AE20" s="16"/>
      <c r="AF20" s="16"/>
      <c r="AG20" s="16"/>
      <c r="AH20" s="16"/>
      <c r="AI20" s="16"/>
      <c r="AJ20" s="17">
        <f t="shared" si="1"/>
        <v>0</v>
      </c>
      <c r="AK20" s="17">
        <f t="shared" si="1"/>
        <v>0</v>
      </c>
      <c r="AL20" s="17">
        <f t="shared" si="1"/>
        <v>0</v>
      </c>
      <c r="AM20" s="16"/>
      <c r="AN20" s="16"/>
      <c r="AO20" s="16"/>
      <c r="AP20" s="16"/>
      <c r="AQ20" s="16"/>
      <c r="AR20" s="16"/>
      <c r="AS20" s="17">
        <f t="shared" si="2"/>
        <v>0</v>
      </c>
      <c r="AT20" s="17">
        <f t="shared" si="2"/>
        <v>0</v>
      </c>
      <c r="AU20" s="17">
        <f t="shared" si="2"/>
        <v>0</v>
      </c>
      <c r="AV20" s="16"/>
      <c r="AW20" s="16"/>
      <c r="AX20" s="16"/>
      <c r="AY20" s="18">
        <f t="shared" si="3"/>
        <v>0</v>
      </c>
      <c r="AZ20" s="18">
        <f t="shared" si="3"/>
        <v>0</v>
      </c>
      <c r="BA20" s="18">
        <f t="shared" si="3"/>
        <v>0</v>
      </c>
      <c r="BB20" s="18">
        <f t="shared" si="4"/>
        <v>0</v>
      </c>
      <c r="BC20" s="18">
        <f t="shared" si="5"/>
        <v>0</v>
      </c>
      <c r="BD20" s="18">
        <f t="shared" si="6"/>
        <v>0</v>
      </c>
      <c r="BE20" s="19">
        <f t="shared" si="11"/>
        <v>0</v>
      </c>
      <c r="BF20" s="19">
        <f t="shared" si="12"/>
        <v>0</v>
      </c>
      <c r="BG20" s="19">
        <f t="shared" si="13"/>
        <v>0</v>
      </c>
      <c r="BH20" s="19">
        <f t="shared" si="14"/>
        <v>0</v>
      </c>
      <c r="BI20" s="19">
        <f t="shared" si="15"/>
        <v>0</v>
      </c>
      <c r="BJ20" s="19">
        <f t="shared" si="16"/>
        <v>0</v>
      </c>
    </row>
    <row r="21" spans="1:62" ht="15" thickBot="1">
      <c r="A21" s="14">
        <v>11</v>
      </c>
      <c r="B21" s="15" t="s">
        <v>57</v>
      </c>
      <c r="C21" s="16"/>
      <c r="D21" s="16"/>
      <c r="E21" s="16"/>
      <c r="F21" s="16">
        <v>93</v>
      </c>
      <c r="G21" s="16">
        <v>70</v>
      </c>
      <c r="H21" s="16">
        <v>56</v>
      </c>
      <c r="I21" s="16">
        <v>205</v>
      </c>
      <c r="J21" s="16">
        <v>197</v>
      </c>
      <c r="K21" s="16">
        <v>198</v>
      </c>
      <c r="L21" s="17">
        <f t="shared" si="8"/>
        <v>298</v>
      </c>
      <c r="M21" s="17">
        <f t="shared" si="9"/>
        <v>267</v>
      </c>
      <c r="N21" s="17">
        <f t="shared" si="10"/>
        <v>254</v>
      </c>
      <c r="O21" s="16">
        <v>785</v>
      </c>
      <c r="P21" s="16">
        <v>560</v>
      </c>
      <c r="Q21" s="16">
        <v>548</v>
      </c>
      <c r="R21" s="16">
        <v>230</v>
      </c>
      <c r="S21" s="16">
        <v>194</v>
      </c>
      <c r="T21" s="16">
        <v>207</v>
      </c>
      <c r="U21" s="16">
        <v>55</v>
      </c>
      <c r="V21" s="16">
        <v>41</v>
      </c>
      <c r="W21" s="16">
        <v>35</v>
      </c>
      <c r="X21" s="16">
        <v>99</v>
      </c>
      <c r="Y21" s="16">
        <v>90</v>
      </c>
      <c r="Z21" s="16">
        <v>92</v>
      </c>
      <c r="AA21" s="17">
        <f t="shared" si="0"/>
        <v>1169</v>
      </c>
      <c r="AB21" s="17">
        <f t="shared" si="0"/>
        <v>885</v>
      </c>
      <c r="AC21" s="17">
        <f t="shared" si="0"/>
        <v>882</v>
      </c>
      <c r="AD21" s="16">
        <v>8</v>
      </c>
      <c r="AE21" s="16">
        <v>5</v>
      </c>
      <c r="AF21" s="16">
        <v>5</v>
      </c>
      <c r="AG21" s="16">
        <v>2</v>
      </c>
      <c r="AH21" s="16">
        <v>2</v>
      </c>
      <c r="AI21" s="16">
        <v>2</v>
      </c>
      <c r="AJ21" s="17">
        <f t="shared" si="1"/>
        <v>10</v>
      </c>
      <c r="AK21" s="17">
        <f t="shared" si="1"/>
        <v>7</v>
      </c>
      <c r="AL21" s="17">
        <f t="shared" si="1"/>
        <v>7</v>
      </c>
      <c r="AM21" s="16">
        <v>618</v>
      </c>
      <c r="AN21" s="16">
        <v>573</v>
      </c>
      <c r="AO21" s="16">
        <v>563</v>
      </c>
      <c r="AP21" s="16">
        <v>4</v>
      </c>
      <c r="AQ21" s="16">
        <v>4</v>
      </c>
      <c r="AR21" s="16">
        <v>4</v>
      </c>
      <c r="AS21" s="17">
        <f t="shared" si="2"/>
        <v>622</v>
      </c>
      <c r="AT21" s="17">
        <f t="shared" si="2"/>
        <v>577</v>
      </c>
      <c r="AU21" s="17">
        <f t="shared" si="2"/>
        <v>567</v>
      </c>
      <c r="AV21" s="16"/>
      <c r="AW21" s="16"/>
      <c r="AX21" s="16"/>
      <c r="AY21" s="18">
        <f t="shared" si="3"/>
        <v>2099</v>
      </c>
      <c r="AZ21" s="18">
        <f t="shared" si="3"/>
        <v>1736</v>
      </c>
      <c r="BA21" s="18">
        <f t="shared" si="3"/>
        <v>1710</v>
      </c>
      <c r="BB21" s="18">
        <f t="shared" si="4"/>
        <v>1789</v>
      </c>
      <c r="BC21" s="18">
        <f t="shared" si="5"/>
        <v>1443</v>
      </c>
      <c r="BD21" s="18">
        <f t="shared" si="6"/>
        <v>1414</v>
      </c>
      <c r="BE21" s="19">
        <f t="shared" si="11"/>
        <v>174.91666666666666</v>
      </c>
      <c r="BF21" s="19">
        <f t="shared" si="12"/>
        <v>144.66666666666666</v>
      </c>
      <c r="BG21" s="19">
        <f t="shared" si="13"/>
        <v>142.5</v>
      </c>
      <c r="BH21" s="19">
        <f t="shared" si="14"/>
        <v>149.08333333333334</v>
      </c>
      <c r="BI21" s="19">
        <f t="shared" si="15"/>
        <v>120.25</v>
      </c>
      <c r="BJ21" s="19">
        <f t="shared" si="16"/>
        <v>117.83333333333333</v>
      </c>
    </row>
    <row r="22" spans="1:62" ht="27" thickBot="1">
      <c r="A22" s="14">
        <v>12</v>
      </c>
      <c r="B22" s="15" t="s">
        <v>58</v>
      </c>
      <c r="C22" s="16"/>
      <c r="D22" s="16"/>
      <c r="E22" s="16"/>
      <c r="F22" s="16"/>
      <c r="G22" s="16"/>
      <c r="H22" s="16"/>
      <c r="I22" s="16"/>
      <c r="J22" s="16"/>
      <c r="K22" s="16"/>
      <c r="L22" s="17">
        <f t="shared" si="8"/>
        <v>0</v>
      </c>
      <c r="M22" s="17">
        <f t="shared" si="9"/>
        <v>0</v>
      </c>
      <c r="N22" s="17">
        <f t="shared" si="10"/>
        <v>0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7">
        <f t="shared" si="0"/>
        <v>0</v>
      </c>
      <c r="AB22" s="17">
        <f t="shared" si="0"/>
        <v>0</v>
      </c>
      <c r="AC22" s="17">
        <f t="shared" si="0"/>
        <v>0</v>
      </c>
      <c r="AD22" s="16"/>
      <c r="AE22" s="16"/>
      <c r="AF22" s="16"/>
      <c r="AG22" s="16"/>
      <c r="AH22" s="16"/>
      <c r="AI22" s="16"/>
      <c r="AJ22" s="17">
        <f t="shared" si="1"/>
        <v>0</v>
      </c>
      <c r="AK22" s="17">
        <f t="shared" si="1"/>
        <v>0</v>
      </c>
      <c r="AL22" s="17">
        <f t="shared" si="1"/>
        <v>0</v>
      </c>
      <c r="AM22" s="16"/>
      <c r="AN22" s="16"/>
      <c r="AO22" s="16"/>
      <c r="AP22" s="16"/>
      <c r="AQ22" s="16"/>
      <c r="AR22" s="16"/>
      <c r="AS22" s="17">
        <f t="shared" si="2"/>
        <v>0</v>
      </c>
      <c r="AT22" s="17">
        <f t="shared" si="2"/>
        <v>0</v>
      </c>
      <c r="AU22" s="17">
        <f t="shared" si="2"/>
        <v>0</v>
      </c>
      <c r="AV22" s="16"/>
      <c r="AW22" s="16"/>
      <c r="AX22" s="16"/>
      <c r="AY22" s="18">
        <f t="shared" si="3"/>
        <v>0</v>
      </c>
      <c r="AZ22" s="18">
        <f t="shared" si="3"/>
        <v>0</v>
      </c>
      <c r="BA22" s="18">
        <f t="shared" si="3"/>
        <v>0</v>
      </c>
      <c r="BB22" s="18">
        <f t="shared" si="4"/>
        <v>0</v>
      </c>
      <c r="BC22" s="18">
        <f t="shared" si="5"/>
        <v>0</v>
      </c>
      <c r="BD22" s="18">
        <f t="shared" si="6"/>
        <v>0</v>
      </c>
      <c r="BE22" s="19">
        <f t="shared" si="11"/>
        <v>0</v>
      </c>
      <c r="BF22" s="19">
        <f t="shared" si="12"/>
        <v>0</v>
      </c>
      <c r="BG22" s="19">
        <f t="shared" si="13"/>
        <v>0</v>
      </c>
      <c r="BH22" s="19">
        <f t="shared" si="14"/>
        <v>0</v>
      </c>
      <c r="BI22" s="19">
        <f t="shared" si="15"/>
        <v>0</v>
      </c>
      <c r="BJ22" s="19">
        <f t="shared" si="16"/>
        <v>0</v>
      </c>
    </row>
    <row r="23" spans="1:62" ht="15" thickBot="1">
      <c r="A23" s="14"/>
      <c r="B23" s="41" t="s">
        <v>48</v>
      </c>
      <c r="C23" s="16"/>
      <c r="D23" s="16"/>
      <c r="E23" s="16"/>
      <c r="F23" s="16"/>
      <c r="G23" s="16"/>
      <c r="H23" s="16"/>
      <c r="I23" s="16"/>
      <c r="J23" s="16"/>
      <c r="K23" s="16"/>
      <c r="L23" s="17">
        <f t="shared" ref="L23" si="17">SUM(C23+F23+I23)</f>
        <v>0</v>
      </c>
      <c r="M23" s="17">
        <f t="shared" ref="M23" si="18">SUM(D23+G23+J23)</f>
        <v>0</v>
      </c>
      <c r="N23" s="17">
        <f t="shared" ref="N23" si="19">SUM(E23+H23+K23)</f>
        <v>0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7">
        <f t="shared" ref="AA23" si="20">SUM(O23+R23+U23+X23)</f>
        <v>0</v>
      </c>
      <c r="AB23" s="17">
        <f t="shared" ref="AB23" si="21">SUM(P23+S23+V23+Y23)</f>
        <v>0</v>
      </c>
      <c r="AC23" s="17">
        <f t="shared" ref="AC23" si="22">SUM(Q23+T23+W23+Z23)</f>
        <v>0</v>
      </c>
      <c r="AD23" s="16"/>
      <c r="AE23" s="16"/>
      <c r="AF23" s="16"/>
      <c r="AG23" s="16"/>
      <c r="AH23" s="16"/>
      <c r="AI23" s="16"/>
      <c r="AJ23" s="17">
        <f t="shared" ref="AJ23" si="23">SUM(AD23+AG23)</f>
        <v>0</v>
      </c>
      <c r="AK23" s="17">
        <f t="shared" ref="AK23" si="24">SUM(AE23+AH23)</f>
        <v>0</v>
      </c>
      <c r="AL23" s="17">
        <f t="shared" ref="AL23" si="25">SUM(AF23+AI23)</f>
        <v>0</v>
      </c>
      <c r="AM23" s="16"/>
      <c r="AN23" s="16"/>
      <c r="AO23" s="16"/>
      <c r="AP23" s="16"/>
      <c r="AQ23" s="16"/>
      <c r="AR23" s="16"/>
      <c r="AS23" s="17">
        <f t="shared" ref="AS23" si="26">SUM(AM23+AP23)</f>
        <v>0</v>
      </c>
      <c r="AT23" s="17">
        <f t="shared" ref="AT23" si="27">SUM(AN23+AQ23)</f>
        <v>0</v>
      </c>
      <c r="AU23" s="17">
        <f t="shared" ref="AU23" si="28">SUM(AO23+AR23)</f>
        <v>0</v>
      </c>
      <c r="AV23" s="16"/>
      <c r="AW23" s="16"/>
      <c r="AX23" s="16"/>
      <c r="AY23" s="18">
        <f t="shared" ref="AY23" si="29">SUM(L23+AA23+AJ23+AS23+AV23)</f>
        <v>0</v>
      </c>
      <c r="AZ23" s="18">
        <f t="shared" ref="AZ23" si="30">SUM(M23+AB23+AK23+AT23+AW23)</f>
        <v>0</v>
      </c>
      <c r="BA23" s="18">
        <f t="shared" ref="BA23" si="31">SUM(N23+AC23+AL23+AU23+AX23)</f>
        <v>0</v>
      </c>
      <c r="BB23" s="18">
        <f t="shared" ref="BB23" si="32">SUM(C23+F23+O23+R23+U23+AD23+AM23)</f>
        <v>0</v>
      </c>
      <c r="BC23" s="18">
        <f t="shared" ref="BC23" si="33">SUM(D23+G23+P23+S23+V23+AE23+AN23)</f>
        <v>0</v>
      </c>
      <c r="BD23" s="18">
        <f t="shared" ref="BD23" si="34">SUM(E23+H23+Q23+T23+W23+AF23+AO23)</f>
        <v>0</v>
      </c>
      <c r="BE23" s="19">
        <f t="shared" ref="BE23" si="35">AY23/12</f>
        <v>0</v>
      </c>
      <c r="BF23" s="19">
        <f t="shared" ref="BF23" si="36">AZ23/12</f>
        <v>0</v>
      </c>
      <c r="BG23" s="19">
        <f t="shared" ref="BG23" si="37">BA23/12</f>
        <v>0</v>
      </c>
      <c r="BH23" s="19">
        <f t="shared" ref="BH23" si="38">BB23/12</f>
        <v>0</v>
      </c>
      <c r="BI23" s="19">
        <f t="shared" ref="BI23" si="39">BC23/12</f>
        <v>0</v>
      </c>
      <c r="BJ23" s="19">
        <f t="shared" ref="BJ23" si="40">BD23/12</f>
        <v>0</v>
      </c>
    </row>
    <row r="24" spans="1:62" ht="15" thickBot="1">
      <c r="A24" s="30"/>
      <c r="B24" s="37" t="s">
        <v>34</v>
      </c>
      <c r="C24" s="76" t="s">
        <v>35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104"/>
      <c r="AQ24" s="104"/>
      <c r="AR24" s="104"/>
      <c r="AS24" s="104"/>
      <c r="AT24" s="104"/>
      <c r="AU24" s="104"/>
      <c r="AV24" s="104"/>
      <c r="AW24" s="104"/>
      <c r="AX24" s="104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</row>
    <row r="25" spans="1:62" ht="15" thickBot="1">
      <c r="A25" s="20"/>
      <c r="B25" s="21">
        <v>13</v>
      </c>
      <c r="C25" s="22">
        <f t="shared" ref="C25:AX25" si="41">SUM(C11:C22)</f>
        <v>5</v>
      </c>
      <c r="D25" s="22">
        <f t="shared" si="41"/>
        <v>0</v>
      </c>
      <c r="E25" s="22">
        <f t="shared" si="41"/>
        <v>0</v>
      </c>
      <c r="F25" s="22">
        <f t="shared" si="41"/>
        <v>1114</v>
      </c>
      <c r="G25" s="22">
        <f t="shared" si="41"/>
        <v>592</v>
      </c>
      <c r="H25" s="22">
        <f t="shared" si="41"/>
        <v>482</v>
      </c>
      <c r="I25" s="22">
        <f t="shared" si="41"/>
        <v>2013</v>
      </c>
      <c r="J25" s="22">
        <f t="shared" si="41"/>
        <v>1900</v>
      </c>
      <c r="K25" s="22">
        <f t="shared" si="41"/>
        <v>1891</v>
      </c>
      <c r="L25" s="22">
        <f t="shared" si="41"/>
        <v>3132</v>
      </c>
      <c r="M25" s="22">
        <f t="shared" si="41"/>
        <v>2492</v>
      </c>
      <c r="N25" s="22">
        <f t="shared" si="41"/>
        <v>2373</v>
      </c>
      <c r="O25" s="22">
        <f t="shared" si="41"/>
        <v>5681</v>
      </c>
      <c r="P25" s="22">
        <f t="shared" si="41"/>
        <v>3839</v>
      </c>
      <c r="Q25" s="22">
        <f t="shared" si="41"/>
        <v>3900</v>
      </c>
      <c r="R25" s="22">
        <f t="shared" si="41"/>
        <v>1847</v>
      </c>
      <c r="S25" s="22">
        <f t="shared" si="41"/>
        <v>1669</v>
      </c>
      <c r="T25" s="22">
        <f t="shared" si="41"/>
        <v>1751</v>
      </c>
      <c r="U25" s="22">
        <f t="shared" si="41"/>
        <v>353</v>
      </c>
      <c r="V25" s="22">
        <f t="shared" si="41"/>
        <v>273</v>
      </c>
      <c r="W25" s="22">
        <f t="shared" si="41"/>
        <v>258</v>
      </c>
      <c r="X25" s="22">
        <f t="shared" si="41"/>
        <v>890</v>
      </c>
      <c r="Y25" s="22">
        <f t="shared" si="41"/>
        <v>778</v>
      </c>
      <c r="Z25" s="22">
        <f t="shared" si="41"/>
        <v>821</v>
      </c>
      <c r="AA25" s="22">
        <f t="shared" si="41"/>
        <v>8771</v>
      </c>
      <c r="AB25" s="22">
        <f t="shared" si="41"/>
        <v>6559</v>
      </c>
      <c r="AC25" s="22">
        <f t="shared" si="41"/>
        <v>6730</v>
      </c>
      <c r="AD25" s="22">
        <f t="shared" si="41"/>
        <v>107</v>
      </c>
      <c r="AE25" s="22">
        <f t="shared" si="41"/>
        <v>71</v>
      </c>
      <c r="AF25" s="22">
        <f t="shared" si="41"/>
        <v>80</v>
      </c>
      <c r="AG25" s="22">
        <f t="shared" si="41"/>
        <v>11</v>
      </c>
      <c r="AH25" s="22">
        <f t="shared" si="41"/>
        <v>10</v>
      </c>
      <c r="AI25" s="22">
        <f t="shared" si="41"/>
        <v>10</v>
      </c>
      <c r="AJ25" s="22">
        <f t="shared" si="41"/>
        <v>118</v>
      </c>
      <c r="AK25" s="22">
        <f t="shared" si="41"/>
        <v>81</v>
      </c>
      <c r="AL25" s="22">
        <f t="shared" si="41"/>
        <v>90</v>
      </c>
      <c r="AM25" s="22">
        <f t="shared" si="41"/>
        <v>3973</v>
      </c>
      <c r="AN25" s="22">
        <f t="shared" si="41"/>
        <v>3706</v>
      </c>
      <c r="AO25" s="22">
        <f t="shared" si="41"/>
        <v>3628</v>
      </c>
      <c r="AP25" s="22">
        <f t="shared" si="41"/>
        <v>71</v>
      </c>
      <c r="AQ25" s="22">
        <f t="shared" si="41"/>
        <v>69</v>
      </c>
      <c r="AR25" s="22">
        <f t="shared" si="41"/>
        <v>67</v>
      </c>
      <c r="AS25" s="22">
        <f t="shared" si="41"/>
        <v>4044</v>
      </c>
      <c r="AT25" s="22">
        <f t="shared" si="41"/>
        <v>3775</v>
      </c>
      <c r="AU25" s="22">
        <f t="shared" si="41"/>
        <v>3695</v>
      </c>
      <c r="AV25" s="22">
        <f t="shared" si="41"/>
        <v>0</v>
      </c>
      <c r="AW25" s="22">
        <f t="shared" si="41"/>
        <v>0</v>
      </c>
      <c r="AX25" s="22">
        <f t="shared" si="41"/>
        <v>0</v>
      </c>
      <c r="AY25" s="23">
        <f>SUM(AY11:AY22)/B25</f>
        <v>1235.7692307692307</v>
      </c>
      <c r="AZ25" s="24">
        <f>SUM(AZ11:AZ22)/B25</f>
        <v>992.84615384615381</v>
      </c>
      <c r="BA25" s="24">
        <f>SUM(BA11:BA22)/B25</f>
        <v>991.38461538461536</v>
      </c>
      <c r="BB25" s="24">
        <f>SUM(BB11:BB22)/B25</f>
        <v>1006.1538461538462</v>
      </c>
      <c r="BC25" s="24">
        <f>SUM(BC11:BC22)/B25</f>
        <v>780.76923076923072</v>
      </c>
      <c r="BD25" s="24">
        <f>SUM(BD11:BD22)/B25</f>
        <v>776.84615384615381</v>
      </c>
      <c r="BE25" s="25">
        <f>SUM(BE11:BE22)/B25</f>
        <v>102.98076923076925</v>
      </c>
      <c r="BF25" s="25">
        <f>SUM(BF11:BF22)/B25</f>
        <v>82.737179487179475</v>
      </c>
      <c r="BG25" s="25">
        <f>SUM(BG11:BG22)/B25</f>
        <v>82.615384615384613</v>
      </c>
      <c r="BH25" s="25">
        <f>SUM(BH11:BH22)/B25</f>
        <v>83.84615384615384</v>
      </c>
      <c r="BI25" s="25">
        <f>SUM(BI11:BI22)/B25</f>
        <v>65.064102564102569</v>
      </c>
      <c r="BJ25" s="25">
        <f>SUM(BJ11:BJ22)/B25</f>
        <v>64.737179487179489</v>
      </c>
    </row>
    <row r="26" spans="1:62" ht="15" thickBot="1">
      <c r="A26" s="31"/>
      <c r="B26" s="37" t="s">
        <v>34</v>
      </c>
      <c r="C26" s="76" t="s">
        <v>44</v>
      </c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104"/>
      <c r="AQ26" s="104"/>
      <c r="AR26" s="104"/>
      <c r="AS26" s="104"/>
      <c r="AT26" s="104"/>
      <c r="AU26" s="104"/>
      <c r="AV26" s="104"/>
      <c r="AW26" s="104"/>
      <c r="AX26" s="104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</row>
    <row r="27" spans="1:62" ht="15" thickBot="1">
      <c r="A27" s="20"/>
      <c r="B27" s="21">
        <v>12</v>
      </c>
      <c r="C27" s="22">
        <f t="shared" ref="C27:AX27" si="42">SUM(C11:C22)</f>
        <v>5</v>
      </c>
      <c r="D27" s="22">
        <f t="shared" si="42"/>
        <v>0</v>
      </c>
      <c r="E27" s="22">
        <f t="shared" si="42"/>
        <v>0</v>
      </c>
      <c r="F27" s="22">
        <f t="shared" si="42"/>
        <v>1114</v>
      </c>
      <c r="G27" s="22">
        <f t="shared" si="42"/>
        <v>592</v>
      </c>
      <c r="H27" s="22">
        <f t="shared" si="42"/>
        <v>482</v>
      </c>
      <c r="I27" s="22">
        <f t="shared" si="42"/>
        <v>2013</v>
      </c>
      <c r="J27" s="22">
        <f t="shared" si="42"/>
        <v>1900</v>
      </c>
      <c r="K27" s="22">
        <f t="shared" si="42"/>
        <v>1891</v>
      </c>
      <c r="L27" s="22">
        <f t="shared" si="42"/>
        <v>3132</v>
      </c>
      <c r="M27" s="22">
        <f t="shared" si="42"/>
        <v>2492</v>
      </c>
      <c r="N27" s="22">
        <f t="shared" si="42"/>
        <v>2373</v>
      </c>
      <c r="O27" s="22">
        <f t="shared" si="42"/>
        <v>5681</v>
      </c>
      <c r="P27" s="22">
        <f t="shared" si="42"/>
        <v>3839</v>
      </c>
      <c r="Q27" s="22">
        <f t="shared" si="42"/>
        <v>3900</v>
      </c>
      <c r="R27" s="22">
        <f t="shared" si="42"/>
        <v>1847</v>
      </c>
      <c r="S27" s="22">
        <f t="shared" si="42"/>
        <v>1669</v>
      </c>
      <c r="T27" s="22">
        <f t="shared" si="42"/>
        <v>1751</v>
      </c>
      <c r="U27" s="22">
        <f t="shared" si="42"/>
        <v>353</v>
      </c>
      <c r="V27" s="22">
        <f t="shared" si="42"/>
        <v>273</v>
      </c>
      <c r="W27" s="22">
        <f t="shared" si="42"/>
        <v>258</v>
      </c>
      <c r="X27" s="22">
        <f t="shared" si="42"/>
        <v>890</v>
      </c>
      <c r="Y27" s="22">
        <f t="shared" si="42"/>
        <v>778</v>
      </c>
      <c r="Z27" s="22">
        <f t="shared" si="42"/>
        <v>821</v>
      </c>
      <c r="AA27" s="22">
        <f t="shared" si="42"/>
        <v>8771</v>
      </c>
      <c r="AB27" s="22">
        <f t="shared" si="42"/>
        <v>6559</v>
      </c>
      <c r="AC27" s="22">
        <f t="shared" si="42"/>
        <v>6730</v>
      </c>
      <c r="AD27" s="22">
        <f t="shared" si="42"/>
        <v>107</v>
      </c>
      <c r="AE27" s="22">
        <f t="shared" si="42"/>
        <v>71</v>
      </c>
      <c r="AF27" s="22">
        <f t="shared" si="42"/>
        <v>80</v>
      </c>
      <c r="AG27" s="22">
        <f t="shared" si="42"/>
        <v>11</v>
      </c>
      <c r="AH27" s="22">
        <f t="shared" si="42"/>
        <v>10</v>
      </c>
      <c r="AI27" s="22">
        <f t="shared" si="42"/>
        <v>10</v>
      </c>
      <c r="AJ27" s="22">
        <f t="shared" si="42"/>
        <v>118</v>
      </c>
      <c r="AK27" s="22">
        <f t="shared" si="42"/>
        <v>81</v>
      </c>
      <c r="AL27" s="22">
        <f t="shared" si="42"/>
        <v>90</v>
      </c>
      <c r="AM27" s="22">
        <f t="shared" si="42"/>
        <v>3973</v>
      </c>
      <c r="AN27" s="22">
        <f t="shared" si="42"/>
        <v>3706</v>
      </c>
      <c r="AO27" s="22">
        <f t="shared" si="42"/>
        <v>3628</v>
      </c>
      <c r="AP27" s="22">
        <f t="shared" si="42"/>
        <v>71</v>
      </c>
      <c r="AQ27" s="22">
        <f t="shared" si="42"/>
        <v>69</v>
      </c>
      <c r="AR27" s="22">
        <f t="shared" si="42"/>
        <v>67</v>
      </c>
      <c r="AS27" s="22">
        <f t="shared" si="42"/>
        <v>4044</v>
      </c>
      <c r="AT27" s="22">
        <f t="shared" si="42"/>
        <v>3775</v>
      </c>
      <c r="AU27" s="22">
        <f t="shared" si="42"/>
        <v>3695</v>
      </c>
      <c r="AV27" s="22">
        <f t="shared" si="42"/>
        <v>0</v>
      </c>
      <c r="AW27" s="22">
        <f t="shared" si="42"/>
        <v>0</v>
      </c>
      <c r="AX27" s="22">
        <f t="shared" si="42"/>
        <v>0</v>
      </c>
      <c r="AY27" s="23">
        <f>SUM(AY11:AY22)/B27</f>
        <v>1338.75</v>
      </c>
      <c r="AZ27" s="24">
        <f>SUM(AZ11:AZ22)/B27</f>
        <v>1075.5833333333333</v>
      </c>
      <c r="BA27" s="24">
        <f>SUM(BA11:BA22)/B27</f>
        <v>1074</v>
      </c>
      <c r="BB27" s="24">
        <f>SUM(BB11:BB22)/B27</f>
        <v>1090</v>
      </c>
      <c r="BC27" s="24">
        <f>SUM(BC11:BC22)/B27</f>
        <v>845.83333333333337</v>
      </c>
      <c r="BD27" s="24">
        <f>SUM(BD11:BD22)/B27</f>
        <v>841.58333333333337</v>
      </c>
      <c r="BE27" s="25">
        <f>SUM(BE11:BE22)/B27</f>
        <v>111.56250000000001</v>
      </c>
      <c r="BF27" s="25">
        <f>SUM(BF11:BF22)/B27</f>
        <v>89.631944444444443</v>
      </c>
      <c r="BG27" s="25">
        <f>SUM(BG11:BG22)/B27</f>
        <v>89.5</v>
      </c>
      <c r="BH27" s="25">
        <f>SUM(BH11:BH22)/B27</f>
        <v>90.833333333333329</v>
      </c>
      <c r="BI27" s="25">
        <f>SUM(BI11:BI22)/B27</f>
        <v>70.486111111111114</v>
      </c>
      <c r="BJ27" s="25">
        <f>SUM(BJ11:BJ22)/B27</f>
        <v>70.131944444444443</v>
      </c>
    </row>
    <row r="28" spans="1:62" ht="15" thickBot="1">
      <c r="A28" s="32"/>
      <c r="B28" s="37" t="s">
        <v>34</v>
      </c>
      <c r="C28" s="76" t="s">
        <v>45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103"/>
      <c r="AQ28" s="103"/>
      <c r="AR28" s="103"/>
      <c r="AS28" s="103"/>
      <c r="AT28" s="103"/>
      <c r="AU28" s="103"/>
      <c r="AV28" s="103"/>
      <c r="AW28" s="103"/>
      <c r="AX28" s="103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</row>
    <row r="29" spans="1:62" ht="15" thickBot="1">
      <c r="A29" s="20"/>
      <c r="B29" s="21">
        <v>8</v>
      </c>
      <c r="C29" s="22">
        <f t="shared" ref="C29:AX29" si="43">SUM(C11:C22)</f>
        <v>5</v>
      </c>
      <c r="D29" s="22">
        <f t="shared" si="43"/>
        <v>0</v>
      </c>
      <c r="E29" s="22">
        <f t="shared" si="43"/>
        <v>0</v>
      </c>
      <c r="F29" s="22">
        <f t="shared" si="43"/>
        <v>1114</v>
      </c>
      <c r="G29" s="22">
        <f t="shared" si="43"/>
        <v>592</v>
      </c>
      <c r="H29" s="22">
        <f t="shared" si="43"/>
        <v>482</v>
      </c>
      <c r="I29" s="22">
        <f t="shared" si="43"/>
        <v>2013</v>
      </c>
      <c r="J29" s="22">
        <f t="shared" si="43"/>
        <v>1900</v>
      </c>
      <c r="K29" s="22">
        <f t="shared" si="43"/>
        <v>1891</v>
      </c>
      <c r="L29" s="22">
        <f t="shared" si="43"/>
        <v>3132</v>
      </c>
      <c r="M29" s="22">
        <f t="shared" si="43"/>
        <v>2492</v>
      </c>
      <c r="N29" s="22">
        <f t="shared" si="43"/>
        <v>2373</v>
      </c>
      <c r="O29" s="22">
        <f t="shared" si="43"/>
        <v>5681</v>
      </c>
      <c r="P29" s="22">
        <f t="shared" si="43"/>
        <v>3839</v>
      </c>
      <c r="Q29" s="22">
        <f t="shared" si="43"/>
        <v>3900</v>
      </c>
      <c r="R29" s="22">
        <f t="shared" si="43"/>
        <v>1847</v>
      </c>
      <c r="S29" s="22">
        <f t="shared" si="43"/>
        <v>1669</v>
      </c>
      <c r="T29" s="22">
        <f t="shared" si="43"/>
        <v>1751</v>
      </c>
      <c r="U29" s="22">
        <f t="shared" si="43"/>
        <v>353</v>
      </c>
      <c r="V29" s="22">
        <f t="shared" si="43"/>
        <v>273</v>
      </c>
      <c r="W29" s="22">
        <f t="shared" si="43"/>
        <v>258</v>
      </c>
      <c r="X29" s="22">
        <f t="shared" si="43"/>
        <v>890</v>
      </c>
      <c r="Y29" s="22">
        <f t="shared" si="43"/>
        <v>778</v>
      </c>
      <c r="Z29" s="22">
        <f t="shared" si="43"/>
        <v>821</v>
      </c>
      <c r="AA29" s="22">
        <f t="shared" si="43"/>
        <v>8771</v>
      </c>
      <c r="AB29" s="22">
        <f t="shared" si="43"/>
        <v>6559</v>
      </c>
      <c r="AC29" s="22">
        <f t="shared" si="43"/>
        <v>6730</v>
      </c>
      <c r="AD29" s="22">
        <f t="shared" si="43"/>
        <v>107</v>
      </c>
      <c r="AE29" s="22">
        <f t="shared" si="43"/>
        <v>71</v>
      </c>
      <c r="AF29" s="22">
        <f t="shared" si="43"/>
        <v>80</v>
      </c>
      <c r="AG29" s="22">
        <f t="shared" si="43"/>
        <v>11</v>
      </c>
      <c r="AH29" s="22">
        <f t="shared" si="43"/>
        <v>10</v>
      </c>
      <c r="AI29" s="22">
        <f t="shared" si="43"/>
        <v>10</v>
      </c>
      <c r="AJ29" s="22">
        <f t="shared" si="43"/>
        <v>118</v>
      </c>
      <c r="AK29" s="22">
        <f t="shared" si="43"/>
        <v>81</v>
      </c>
      <c r="AL29" s="22">
        <f t="shared" si="43"/>
        <v>90</v>
      </c>
      <c r="AM29" s="22">
        <f t="shared" si="43"/>
        <v>3973</v>
      </c>
      <c r="AN29" s="22">
        <f t="shared" si="43"/>
        <v>3706</v>
      </c>
      <c r="AO29" s="22">
        <f t="shared" si="43"/>
        <v>3628</v>
      </c>
      <c r="AP29" s="22">
        <f t="shared" si="43"/>
        <v>71</v>
      </c>
      <c r="AQ29" s="22">
        <f t="shared" si="43"/>
        <v>69</v>
      </c>
      <c r="AR29" s="22">
        <f t="shared" si="43"/>
        <v>67</v>
      </c>
      <c r="AS29" s="22">
        <f t="shared" si="43"/>
        <v>4044</v>
      </c>
      <c r="AT29" s="22">
        <f t="shared" si="43"/>
        <v>3775</v>
      </c>
      <c r="AU29" s="22">
        <f t="shared" si="43"/>
        <v>3695</v>
      </c>
      <c r="AV29" s="22">
        <f t="shared" si="43"/>
        <v>0</v>
      </c>
      <c r="AW29" s="22">
        <f t="shared" si="43"/>
        <v>0</v>
      </c>
      <c r="AX29" s="22">
        <f t="shared" si="43"/>
        <v>0</v>
      </c>
      <c r="AY29" s="23">
        <f>SUM(AY11:AY22)/B29</f>
        <v>2008.125</v>
      </c>
      <c r="AZ29" s="24">
        <f>SUM(AZ11:AZ22)/B29</f>
        <v>1613.375</v>
      </c>
      <c r="BA29" s="24">
        <f>SUM(BA11:BA22)/B29</f>
        <v>1611</v>
      </c>
      <c r="BB29" s="24">
        <f>SUM(BB11:BB22)/B29</f>
        <v>1635</v>
      </c>
      <c r="BC29" s="24">
        <f>SUM(BC11:BC22)/B29</f>
        <v>1268.75</v>
      </c>
      <c r="BD29" s="24">
        <f>SUM(BD11:BD22)/B29</f>
        <v>1262.375</v>
      </c>
      <c r="BE29" s="25">
        <f>SUM(BE11:BE22)/B29</f>
        <v>167.34375000000003</v>
      </c>
      <c r="BF29" s="25">
        <f>SUM(BF11:BF22)/B29</f>
        <v>134.44791666666666</v>
      </c>
      <c r="BG29" s="25">
        <f>SUM(BG11:BG22)/B29</f>
        <v>134.25</v>
      </c>
      <c r="BH29" s="25">
        <f>SUM(BH11:BH22)/B29</f>
        <v>136.25</v>
      </c>
      <c r="BI29" s="25">
        <f>SUM(BI11:BI22)/B29</f>
        <v>105.72916666666667</v>
      </c>
      <c r="BJ29" s="25">
        <f>SUM(BJ11:BJ22)/B29</f>
        <v>105.19791666666667</v>
      </c>
    </row>
    <row r="32" spans="1:62">
      <c r="B32" s="40" t="s">
        <v>47</v>
      </c>
    </row>
  </sheetData>
  <mergeCells count="35">
    <mergeCell ref="C26:AO26"/>
    <mergeCell ref="AP26:AX26"/>
    <mergeCell ref="AY24:BJ24"/>
    <mergeCell ref="AD5:AF8"/>
    <mergeCell ref="AG5:AI8"/>
    <mergeCell ref="AJ5:AL8"/>
    <mergeCell ref="AM5:AO8"/>
    <mergeCell ref="AP5:AR8"/>
    <mergeCell ref="AS5:AU8"/>
    <mergeCell ref="L5:N8"/>
    <mergeCell ref="C28:AO28"/>
    <mergeCell ref="BE5:BG8"/>
    <mergeCell ref="AV5:AX8"/>
    <mergeCell ref="AY5:BA8"/>
    <mergeCell ref="BB5:BD8"/>
    <mergeCell ref="O5:W6"/>
    <mergeCell ref="X5:Z8"/>
    <mergeCell ref="AP28:AX28"/>
    <mergeCell ref="AY28:BJ28"/>
    <mergeCell ref="BH5:BJ8"/>
    <mergeCell ref="O7:Q8"/>
    <mergeCell ref="R7:T8"/>
    <mergeCell ref="U7:W8"/>
    <mergeCell ref="AY26:BJ26"/>
    <mergeCell ref="C24:AO24"/>
    <mergeCell ref="AP24:AX24"/>
    <mergeCell ref="C1:AC2"/>
    <mergeCell ref="G3:AC3"/>
    <mergeCell ref="G4:AC4"/>
    <mergeCell ref="A5:A9"/>
    <mergeCell ref="B5:B9"/>
    <mergeCell ref="C5:E8"/>
    <mergeCell ref="F5:H8"/>
    <mergeCell ref="I5:K8"/>
    <mergeCell ref="AA5:AC8"/>
  </mergeCells>
  <pageMargins left="0.59055118110236227" right="0.39370078740157483" top="0.98425196850393704" bottom="0.39370078740157483" header="0.78740157480314965" footer="0.19685039370078741"/>
  <pageSetup paperSize="9" scale="60" orientation="landscape" horizontalDpi="180" verticalDpi="180" r:id="rId1"/>
  <colBreaks count="2" manualBreakCount="2">
    <brk id="29" max="1048575" man="1"/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навантаження</vt:lpstr>
      <vt:lpstr>навантаження!Заголовки_для_печати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2025-01-17T09:53:30Z</dcterms:modified>
</cp:coreProperties>
</file>