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<sst xmlns="http://schemas.openxmlformats.org/spreadsheetml/2006/main" count="264" uniqueCount="198">
  <si>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</si>
  <si>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</si>
  <si>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</si>
  <si>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</si>
  <si>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</si>
  <si>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</si>
  <si>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</si>
  <si>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</si>
  <si>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</si>
  <si>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</si>
  <si>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</si>
  <si>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</si>
  <si>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</si>
  <si>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</si>
  <si>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</si>
  <si>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</si>
  <si>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</si>
  <si>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</si>
  <si>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</si>
  <si>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</si>
  <si>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</si>
  <si>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</si>
  <si>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</si>
  <si>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</si>
  <si>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</si>
  <si>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</si>
  <si>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</si>
  <si>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</si>
  <si>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</si>
  <si>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</si>
  <si>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</si>
  <si>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</si>
  <si>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</si>
  <si>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</si>
  <si>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</si>
  <si>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</si>
  <si>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</si>
  <si>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</si>
  <si>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</si>
  <si>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</si>
  <si>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</si>
  <si>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</si>
  <si>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</si>
  <si>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</si>
  <si>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</si>
  <si>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</si>
  <si>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</si>
  <si>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</si>
  <si>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</si>
  <si>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</si>
  <si>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</si>
  <si>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</si>
  <si>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</si>
  <si>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</si>
  <si>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</si>
  <si>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</si>
  <si>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</si>
  <si>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</si>
  <si>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</si>
  <si>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</si>
  <si>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</si>
  <si>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</si>
  <si>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</si>
  <si>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</si>
  <si>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</si>
  <si>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</si>
  <si>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</si>
  <si>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</si>
  <si>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</si>
  <si>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</si>
  <si>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</si>
  <si>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</si>
  <si>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</si>
  <si>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</si>
  <si>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</si>
  <si>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</si>
  <si>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</si>
  <si>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</si>
  <si>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</si>
  <si>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</si>
  <si>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</si>
  <si>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</si>
  <si>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</si>
  <si>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</si>
  <si>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</si>
  <si>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</si>
  <si>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</si>
  <si>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</si>
  <si>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</si>
  <si>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</si>
  <si>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</si>
  <si>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</si>
  <si>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</si>
  <si>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</si>
  <si>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</si>
  <si>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</si>
  <si>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</si>
  <si>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</si>
  <si>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</si>
  <si>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</si>
  <si>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</si>
  <si>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</si>
  <si>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</si>
  <si>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</si>
  <si>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</si>
  <si>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</si>
  <si>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</si>
  <si>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</si>
  <si>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</si>
  <si>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</si>
  <si>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</si>
  <si>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</si>
  <si>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</si>
  <si>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</si>
  <si>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</si>
  <si>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</si>
  <si>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</si>
  <si>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</si>
  <si>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</si>
  <si>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</si>
  <si>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</si>
  <si>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</si>
  <si>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</si>
  <si>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</si>
  <si>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</si>
  <si>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</si>
  <si>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</si>
  <si>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</si>
  <si>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</si>
  <si>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</si>
  <si>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</si>
  <si>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</si>
  <si>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</si>
  <si>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</si>
  <si>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</si>
  <si>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</si>
  <si>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</si>
  <si>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</si>
  <si>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</si>
  <si>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</si>
  <si>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</si>
  <si>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</si>
  <si>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</si>
  <si>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</si>
  <si>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</si>
  <si>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</si>
  <si>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</si>
  <si>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</si>
  <si>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</si>
  <si>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</si>
  <si>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</si>
  <si>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</si>
  <si>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</si>
  <si>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</si>
  <si>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</si>
  <si>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</si>
  <si>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</si>
  <si>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</si>
  <si>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</si>
  <si>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</si>
  <si>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</si>
  <si>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</si>
  <si>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</si>
  <si>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</si>
  <si>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</si>
  <si>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</si>
  <si>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</si>
  <si>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</si>
  <si>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</si>
  <si>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</si>
  <si>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</si>
  <si>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</si>
  <si>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</si>
  <si>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</si>
  <si>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</si>
  <si>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</si>
  <si>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</si>
  <si>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</si>
  <si>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</si>
  <si>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</si>
  <si>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</si>
  <si>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</si>
  <si>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</si>
  <si>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</si>
  <si>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</si>
  <si>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</si>
  <si>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</si>
  <si>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</si>
  <si>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</si>
  <si>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</si>
  <si>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за дев'ять місяців 2017 року</t>
  </si>
  <si>
    <t>Піщанський районний суд Вінницької області</t>
  </si>
  <si>
    <t>24700.смт. Піщанка.вул. Вишнева 5</t>
  </si>
  <si>
    <t>Доручення судів України / іноземних судів</t>
  </si>
  <si>
    <t xml:space="preserve">Розглянуто справ судом присяжних </t>
  </si>
  <si>
    <t>Т.В. Трач</t>
  </si>
  <si>
    <t>В.М. Савіцька</t>
  </si>
  <si>
    <t>3 жовтня 2017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</si>
</sst>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&amp;LD829AEC7&amp;C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43</v>
      </c>
      <c r="F6" s="90">
        <v>43</v>
      </c>
      <c r="G6" s="90"/>
      <c r="H6" s="90">
        <v>15</v>
      </c>
      <c r="I6" s="90" t="s">
        <v>183</v>
      </c>
      <c r="J6" s="90">
        <v>28</v>
      </c>
      <c r="K6" s="91"/>
      <c r="L6" s="101">
        <f>E6-F6</f>
        <v>0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97</v>
      </c>
      <c r="F7" s="90">
        <v>97</v>
      </c>
      <c r="G7" s="90"/>
      <c r="H7" s="90">
        <v>93</v>
      </c>
      <c r="I7" s="90">
        <v>92</v>
      </c>
      <c r="J7" s="90">
        <v>4</v>
      </c>
      <c r="K7" s="91"/>
      <c r="L7" s="101">
        <f>E7-F7</f>
        <v>0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>
        <v>1</v>
      </c>
      <c r="F8" s="90">
        <v>1</v>
      </c>
      <c r="G8" s="90"/>
      <c r="H8" s="90">
        <v>1</v>
      </c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91</v>
      </c>
      <c r="F9" s="90">
        <v>91</v>
      </c>
      <c r="G9" s="90"/>
      <c r="H9" s="90">
        <v>55</v>
      </c>
      <c r="I9" s="90">
        <v>43</v>
      </c>
      <c r="J9" s="90">
        <v>36</v>
      </c>
      <c r="K9" s="91"/>
      <c r="L9" s="101">
        <f>E9-F9</f>
        <v>0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232</v>
      </c>
      <c r="F14" s="105">
        <f>SUM(F6:F13)</f>
        <v>232</v>
      </c>
      <c r="G14" s="105">
        <f>SUM(G6:G13)</f>
        <v>0</v>
      </c>
      <c r="H14" s="105">
        <f>SUM(H6:H13)</f>
        <v>164</v>
      </c>
      <c r="I14" s="105">
        <f>SUM(I6:I13)</f>
        <v>135</v>
      </c>
      <c r="J14" s="105">
        <f>SUM(J6:J13)</f>
        <v>68</v>
      </c>
      <c r="K14" s="105">
        <f>SUM(K6:K13)</f>
        <v>0</v>
      </c>
      <c r="L14" s="101">
        <f>E14-F14</f>
        <v>0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71</v>
      </c>
      <c r="F15" s="92">
        <v>69</v>
      </c>
      <c r="G15" s="92"/>
      <c r="H15" s="92">
        <v>68</v>
      </c>
      <c r="I15" s="92">
        <v>66</v>
      </c>
      <c r="J15" s="92">
        <v>3</v>
      </c>
      <c r="K15" s="91"/>
      <c r="L15" s="101">
        <f>E15-F15</f>
        <v>2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71</v>
      </c>
      <c r="F16" s="92">
        <v>66</v>
      </c>
      <c r="G16" s="92"/>
      <c r="H16" s="92">
        <v>65</v>
      </c>
      <c r="I16" s="92">
        <v>62</v>
      </c>
      <c r="J16" s="92">
        <v>6</v>
      </c>
      <c r="K16" s="91"/>
      <c r="L16" s="101">
        <f>E16-F16</f>
        <v>5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>
        <v>2</v>
      </c>
      <c r="F19" s="91"/>
      <c r="G19" s="91"/>
      <c r="H19" s="91">
        <v>2</v>
      </c>
      <c r="I19" s="91">
        <v>2</v>
      </c>
      <c r="J19" s="91"/>
      <c r="K19" s="91"/>
      <c r="L19" s="101">
        <f>E19-F19</f>
        <v>2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78</v>
      </c>
      <c r="F22" s="91">
        <v>71</v>
      </c>
      <c r="G22" s="91"/>
      <c r="H22" s="91">
        <v>69</v>
      </c>
      <c r="I22" s="91">
        <v>64</v>
      </c>
      <c r="J22" s="91">
        <v>9</v>
      </c>
      <c r="K22" s="91"/>
      <c r="L22" s="101">
        <f>E22-F22</f>
        <v>7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3</v>
      </c>
      <c r="F23" s="91">
        <v>3</v>
      </c>
      <c r="G23" s="91"/>
      <c r="H23" s="91">
        <v>3</v>
      </c>
      <c r="I23" s="91">
        <v>3</v>
      </c>
      <c r="J23" s="91"/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276</v>
      </c>
      <c r="F25" s="91">
        <v>241</v>
      </c>
      <c r="G25" s="91">
        <v>1</v>
      </c>
      <c r="H25" s="91">
        <v>273</v>
      </c>
      <c r="I25" s="91">
        <v>263</v>
      </c>
      <c r="J25" s="91">
        <v>3</v>
      </c>
      <c r="K25" s="91"/>
      <c r="L25" s="101">
        <f>E25-F25</f>
        <v>35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323</v>
      </c>
      <c r="F26" s="91">
        <v>266</v>
      </c>
      <c r="G26" s="91">
        <v>2</v>
      </c>
      <c r="H26" s="91">
        <v>244</v>
      </c>
      <c r="I26" s="91">
        <v>148</v>
      </c>
      <c r="J26" s="91">
        <v>79</v>
      </c>
      <c r="K26" s="91">
        <v>8</v>
      </c>
      <c r="L26" s="101">
        <f>E26-F26</f>
        <v>57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29</v>
      </c>
      <c r="F27" s="91">
        <v>25</v>
      </c>
      <c r="G27" s="91"/>
      <c r="H27" s="91">
        <v>29</v>
      </c>
      <c r="I27" s="91">
        <v>28</v>
      </c>
      <c r="J27" s="91"/>
      <c r="K27" s="91"/>
      <c r="L27" s="101">
        <f>E27-F27</f>
        <v>4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31</v>
      </c>
      <c r="F28" s="91">
        <v>28</v>
      </c>
      <c r="G28" s="91"/>
      <c r="H28" s="91">
        <v>29</v>
      </c>
      <c r="I28" s="91">
        <v>18</v>
      </c>
      <c r="J28" s="91">
        <v>2</v>
      </c>
      <c r="K28" s="91"/>
      <c r="L28" s="101">
        <f>E28-F28</f>
        <v>3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6</v>
      </c>
      <c r="F29" s="91">
        <v>6</v>
      </c>
      <c r="G29" s="91"/>
      <c r="H29" s="91">
        <v>6</v>
      </c>
      <c r="I29" s="91">
        <v>1</v>
      </c>
      <c r="J29" s="91"/>
      <c r="K29" s="91"/>
      <c r="L29" s="101">
        <f>E29-F29</f>
        <v>0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1</v>
      </c>
      <c r="F30" s="91">
        <v>1</v>
      </c>
      <c r="G30" s="91"/>
      <c r="H30" s="91"/>
      <c r="I30" s="91"/>
      <c r="J30" s="91">
        <v>1</v>
      </c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13</v>
      </c>
      <c r="F33" s="91">
        <v>13</v>
      </c>
      <c r="G33" s="91"/>
      <c r="H33" s="91">
        <v>9</v>
      </c>
      <c r="I33" s="91">
        <v>6</v>
      </c>
      <c r="J33" s="91">
        <v>4</v>
      </c>
      <c r="K33" s="91"/>
      <c r="L33" s="101">
        <f>E33-F33</f>
        <v>0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1</v>
      </c>
      <c r="F35" s="91">
        <v>1</v>
      </c>
      <c r="G35" s="91"/>
      <c r="H35" s="91">
        <v>1</v>
      </c>
      <c r="I35" s="91"/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392</v>
      </c>
      <c r="F37" s="91">
        <v>329</v>
      </c>
      <c r="G37" s="91">
        <v>2</v>
      </c>
      <c r="H37" s="91">
        <v>303</v>
      </c>
      <c r="I37" s="91">
        <v>176</v>
      </c>
      <c r="J37" s="91">
        <v>89</v>
      </c>
      <c r="K37" s="91">
        <v>8</v>
      </c>
      <c r="L37" s="101">
        <f>E37-F37</f>
        <v>63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133</v>
      </c>
      <c r="F38" s="91">
        <v>133</v>
      </c>
      <c r="G38" s="91"/>
      <c r="H38" s="91">
        <v>122</v>
      </c>
      <c r="I38" s="91" t="s">
        <v>183</v>
      </c>
      <c r="J38" s="91">
        <v>11</v>
      </c>
      <c r="K38" s="91"/>
      <c r="L38" s="101">
        <f>E38-F38</f>
        <v>0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5</v>
      </c>
      <c r="F39" s="91">
        <v>5</v>
      </c>
      <c r="G39" s="91"/>
      <c r="H39" s="91">
        <v>1</v>
      </c>
      <c r="I39" s="91" t="s">
        <v>183</v>
      </c>
      <c r="J39" s="91">
        <v>4</v>
      </c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/>
      <c r="F40" s="91"/>
      <c r="G40" s="91"/>
      <c r="H40" s="91"/>
      <c r="I40" s="91"/>
      <c r="J40" s="91"/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133</v>
      </c>
      <c r="F41" s="91">
        <f aca="true" t="shared" si="0" ref="F41:K41">F38+F40</f>
        <v>133</v>
      </c>
      <c r="G41" s="91">
        <f t="shared" si="0"/>
        <v>0</v>
      </c>
      <c r="H41" s="91">
        <f t="shared" si="0"/>
        <v>122</v>
      </c>
      <c r="I41" s="91">
        <f>I40</f>
        <v>0</v>
      </c>
      <c r="J41" s="91">
        <f t="shared" si="0"/>
        <v>11</v>
      </c>
      <c r="K41" s="91">
        <f t="shared" si="0"/>
        <v>0</v>
      </c>
      <c r="L41" s="101">
        <f>E41-F41</f>
        <v>0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835</v>
      </c>
      <c r="F42" s="91">
        <f aca="true" t="shared" si="1" ref="F42:K42">F14+F22+F37+F41</f>
        <v>765</v>
      </c>
      <c r="G42" s="91">
        <f t="shared" si="1"/>
        <v>2</v>
      </c>
      <c r="H42" s="91">
        <f t="shared" si="1"/>
        <v>658</v>
      </c>
      <c r="I42" s="91">
        <f t="shared" si="1"/>
        <v>375</v>
      </c>
      <c r="J42" s="91">
        <f t="shared" si="1"/>
        <v>177</v>
      </c>
      <c r="K42" s="91">
        <f t="shared" si="1"/>
        <v>8</v>
      </c>
      <c r="L42" s="101">
        <f>E42-F42</f>
        <v>70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&amp;LD829AEC7&amp;CФорма № 1-мзс, Підрозділ: Піщанський районний суд Вінницької області, 
Початок періоду: 01.01.2017, Кінець періоду: 30.09.2017&amp;R&amp;P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1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1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27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3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1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/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/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1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18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/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1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8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/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14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5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1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/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2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29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14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14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/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&amp;LD829AEC7&amp;CФорма № 1-мзс, Підрозділ: Піщанський районний суд Вінницької області, 
Початок періоду: 01.01.2017, Кінець періоду: 30.09.2017&amp;R&amp;P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15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6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3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9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/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25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15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16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28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5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55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78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/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4730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6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37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288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104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5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3290022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1029078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2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1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42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9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103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1805710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24898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4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1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163</v>
      </c>
      <c r="F58" s="96">
        <v>1</v>
      </c>
      <c r="G58" s="96"/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>
        <v>43</v>
      </c>
      <c r="F59" s="96">
        <v>24</v>
      </c>
      <c r="G59" s="96">
        <v>2</v>
      </c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169</v>
      </c>
      <c r="F60" s="96">
        <v>126</v>
      </c>
      <c r="G60" s="96">
        <v>6</v>
      </c>
      <c r="H60" s="96">
        <v>2</v>
      </c>
      <c r="I60" s="96"/>
    </row>
    <row r="61" spans="1:9" ht="13.5" customHeight="1">
      <c r="A61" s="178" t="s">
        <v>118</v>
      </c>
      <c r="B61" s="178"/>
      <c r="C61" s="178"/>
      <c r="D61" s="178"/>
      <c r="E61" s="96">
        <v>120</v>
      </c>
      <c r="F61" s="96">
        <v>2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&amp;LD829AEC7&amp;CФорма № 1-мзс, Підрозділ: Піщанський районний суд Вінницької області, 
Початок періоду: 01.01.2017, Кінець періоду: 30.09.2017&amp;R&amp;P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0.04519774011299435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0.0898876404494382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0.8601307189542484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658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835</v>
      </c>
    </row>
    <row r="11" spans="1:4" ht="16.5" customHeight="1">
      <c r="A11" s="189" t="s">
        <v>68</v>
      </c>
      <c r="B11" s="191"/>
      <c r="C11" s="14">
        <v>9</v>
      </c>
      <c r="D11" s="94">
        <v>64</v>
      </c>
    </row>
    <row r="12" spans="1:4" ht="16.5" customHeight="1">
      <c r="A12" s="294" t="s">
        <v>113</v>
      </c>
      <c r="B12" s="294"/>
      <c r="C12" s="14">
        <v>10</v>
      </c>
      <c r="D12" s="94">
        <v>12</v>
      </c>
    </row>
    <row r="13" spans="1:4" ht="16.5" customHeight="1">
      <c r="A13" s="294" t="s">
        <v>33</v>
      </c>
      <c r="B13" s="294"/>
      <c r="C13" s="14">
        <v>11</v>
      </c>
      <c r="D13" s="94">
        <v>88</v>
      </c>
    </row>
    <row r="14" spans="1:4" ht="16.5" customHeight="1">
      <c r="A14" s="294" t="s">
        <v>114</v>
      </c>
      <c r="B14" s="294"/>
      <c r="C14" s="14">
        <v>12</v>
      </c>
      <c r="D14" s="94">
        <v>108</v>
      </c>
    </row>
    <row r="15" spans="1:4" ht="16.5" customHeight="1">
      <c r="A15" s="294" t="s">
        <v>118</v>
      </c>
      <c r="B15" s="294"/>
      <c r="C15" s="14">
        <v>13</v>
      </c>
      <c r="D15" s="94">
        <v>11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/>
      <c r="D23" s="296"/>
    </row>
    <row r="24" spans="1:4" ht="12.75">
      <c r="A24" s="69" t="s">
        <v>110</v>
      </c>
      <c r="B24" s="88"/>
      <c r="C24" s="297"/>
      <c r="D24" s="297"/>
    </row>
    <row r="25" spans="1:4" ht="12.75">
      <c r="A25" s="68" t="s">
        <v>111</v>
      </c>
      <c r="B25" s="89"/>
      <c r="C25" s="297"/>
      <c r="D25" s="297"/>
    </row>
    <row r="26" ht="15.75" customHeight="1"/>
    <row r="27" spans="3:4" ht="12.75" customHeight="1">
      <c r="C27" s="293" t="s">
        <v>197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&amp;LD829AEC7&amp;CФорма № 1-мзс, Підрозділ: Піщанський районний суд Вінницької області, 
Початок періоду: 01.01.2017, Кінець періоду: 30.09.2017&amp;R&amp;P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2017-03-20T11:40:40Z</cp:lastPrinted>
  <dcterms:created xsi:type="dcterms:W3CDTF">2004-04-20T14:33:35Z</dcterms:created>
  <dcterms:modified xsi:type="dcterms:W3CDTF">2017-10-17T08:48:50Z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1-мзс_00142_3.2017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D829AEC7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30.09.2017</vt:lpwstr>
  </property>
  <property fmtid="{D5CDD505-2E9C-101B-9397-08002B2CF9AE}" pid="14" name="Період">
    <vt:lpwstr>за дев'ять місяців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3.19.0.1578</vt:lpwstr>
  </property>
</Properties>
</file>