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F46" i="15"/>
  <c r="D8" i="22"/>
  <c r="G15" i="15"/>
  <c r="H15" i="15"/>
  <c r="I15" i="15"/>
  <c r="J15" i="15"/>
  <c r="D4" i="22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I46" i="15"/>
  <c r="J46" i="15"/>
  <c r="D3" i="22"/>
  <c r="L45" i="15"/>
  <c r="L46" i="15"/>
  <c r="D10" i="22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<sst xmlns="http://schemas.openxmlformats.org/spreadsheetml/2006/main" count="280" uniqueCount="211">
  <si>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</si>
  <si>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</si>
  <si>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</si>
  <si>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</si>
  <si>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</si>
  <si>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</si>
  <si>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</si>
  <si>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</si>
  <si>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</si>
  <si>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</si>
  <si>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</si>
  <si>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</si>
  <si>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</si>
  <si>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</si>
  <si>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</si>
  <si>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</si>
  <si>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</si>
  <si>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</si>
  <si>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</si>
  <si>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</si>
  <si>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</si>
  <si>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</si>
  <si>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</si>
  <si>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</si>
  <si>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</si>
  <si>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</si>
  <si>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</si>
  <si>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</si>
  <si>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</si>
  <si>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</si>
  <si>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</si>
  <si>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</si>
  <si>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</si>
  <si>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</si>
  <si>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</si>
  <si>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</si>
  <si>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</si>
  <si>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</si>
  <si>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</si>
  <si>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</si>
  <si>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</si>
  <si>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</si>
  <si>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</si>
  <si>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</si>
  <si>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</si>
  <si>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</si>
  <si>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</si>
  <si>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</si>
  <si>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</si>
  <si>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</si>
  <si>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</si>
  <si>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</si>
  <si>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</si>
  <si>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</si>
  <si>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</si>
  <si>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</si>
  <si>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</si>
  <si>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</si>
  <si>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</si>
  <si>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</si>
  <si>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</si>
  <si>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</si>
  <si>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</si>
  <si>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</si>
  <si>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</si>
  <si>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</si>
  <si>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</si>
  <si>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</si>
  <si>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</si>
  <si>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</si>
  <si>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</si>
  <si>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</si>
  <si>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</si>
  <si>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</si>
  <si>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</si>
  <si>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</si>
  <si>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</si>
  <si>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</si>
  <si>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</si>
  <si>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</si>
  <si>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</si>
  <si>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</si>
  <si>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</si>
  <si>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</si>
  <si>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</si>
  <si>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</si>
  <si>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</si>
  <si>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</si>
  <si>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</si>
  <si>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</si>
  <si>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</si>
  <si>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</si>
  <si>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</si>
  <si>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</si>
  <si>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</si>
  <si>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</si>
  <si>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</si>
  <si>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</si>
  <si>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</si>
  <si>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</si>
  <si>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</si>
  <si>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</si>
  <si>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</si>
  <si>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</si>
  <si>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</si>
  <si>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</si>
  <si>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</si>
  <si>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</si>
  <si>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</si>
  <si>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</si>
  <si>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</si>
  <si>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</si>
  <si>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</si>
  <si>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</si>
  <si>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</si>
  <si>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</si>
  <si>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</si>
  <si>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</si>
  <si>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</si>
  <si>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</si>
  <si>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</si>
  <si>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</si>
  <si>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</si>
  <si>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</si>
  <si>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</si>
  <si>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</si>
  <si>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</si>
  <si>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</si>
  <si>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</si>
  <si>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</si>
  <si>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</si>
  <si>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</si>
  <si>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</si>
  <si>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</si>
  <si>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</si>
  <si>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</si>
  <si>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</si>
  <si>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</si>
  <si>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</si>
  <si>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</si>
  <si>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</si>
  <si>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</si>
  <si>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</si>
  <si>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</si>
  <si>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</si>
  <si>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</si>
  <si>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</si>
  <si>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</si>
  <si>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</si>
  <si>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</si>
  <si>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</si>
  <si>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</si>
  <si>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</si>
  <si>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</si>
  <si>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</si>
  <si>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</si>
  <si>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</si>
  <si>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</si>
  <si>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</si>
  <si>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</si>
  <si>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</si>
  <si>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</si>
  <si>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</si>
  <si>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</si>
  <si>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</si>
  <si>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</si>
  <si>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</si>
  <si>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</si>
  <si>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</si>
  <si>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</si>
  <si>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</si>
  <si>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</si>
  <si>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</si>
  <si>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</si>
  <si>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</si>
  <si>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</si>
  <si>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</si>
  <si>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</si>
  <si>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</si>
  <si>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</si>
  <si>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</si>
  <si>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</si>
  <si>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</si>
  <si>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</si>
  <si>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</si>
  <si>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</si>
  <si>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</si>
  <si>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</si>
  <si>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</si>
  <si>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</si>
  <si>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</si>
  <si>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</si>
  <si>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</si>
  <si>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</si>
  <si>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</si>
  <si>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</si>
  <si>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</si>
  <si>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</si>
  <si>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</si>
  <si>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</si>
  <si>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</si>
  <si>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</si>
  <si>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Борщівський районний суд Тернопільської області</t>
  </si>
  <si>
    <t>48702.м. Борщів.вул. Січових Стрільців 11</t>
  </si>
  <si>
    <t>Доручення судів України / іноземних судів</t>
  </si>
  <si>
    <t xml:space="preserve">Розглянуто справ судом присяжних </t>
  </si>
  <si>
    <t>П.В. Чир</t>
  </si>
  <si>
    <t>Т.І. Нагнибіда</t>
  </si>
  <si>
    <t>03541-2-36-55</t>
  </si>
  <si>
    <t>inbox@bv.te.court.gov.ua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</si>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</sst>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&amp;C&amp;L2736FF13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163</v>
      </c>
      <c r="F6" s="90">
        <v>129</v>
      </c>
      <c r="G6" s="90">
        <v>4</v>
      </c>
      <c r="H6" s="90">
        <v>123</v>
      </c>
      <c r="I6" s="90" t="s">
        <v>172</v>
      </c>
      <c r="J6" s="90">
        <v>40</v>
      </c>
      <c r="K6" s="91">
        <v>8</v>
      </c>
      <c r="L6" s="101">
        <f t="shared" ref="L6:L11" si="0">E6-F6</f>
        <v>34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625</v>
      </c>
      <c r="F7" s="90">
        <v>623</v>
      </c>
      <c r="G7" s="90">
        <v>2</v>
      </c>
      <c r="H7" s="90">
        <v>622</v>
      </c>
      <c r="I7" s="90">
        <v>553</v>
      </c>
      <c r="J7" s="90">
        <v>3</v>
      </c>
      <c r="K7" s="91"/>
      <c r="L7" s="101">
        <f t="shared" si="0"/>
        <v>2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37</v>
      </c>
      <c r="F9" s="90">
        <v>36</v>
      </c>
      <c r="G9" s="90"/>
      <c r="H9" s="90">
        <v>36</v>
      </c>
      <c r="I9" s="90">
        <v>26</v>
      </c>
      <c r="J9" s="90">
        <v>1</v>
      </c>
      <c r="K9" s="91"/>
      <c r="L9" s="101">
        <f t="shared" si="0"/>
        <v>1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4</v>
      </c>
      <c r="F12" s="90">
        <v>4</v>
      </c>
      <c r="G12" s="90"/>
      <c r="H12" s="90">
        <v>4</v>
      </c>
      <c r="I12" s="90">
        <v>2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830</v>
      </c>
      <c r="F15" s="104">
        <f t="shared" si="2"/>
        <v>793</v>
      </c>
      <c r="G15" s="104">
        <f t="shared" si="2"/>
        <v>6</v>
      </c>
      <c r="H15" s="104">
        <f t="shared" si="2"/>
        <v>786</v>
      </c>
      <c r="I15" s="104">
        <f t="shared" si="2"/>
        <v>582</v>
      </c>
      <c r="J15" s="104">
        <f t="shared" si="2"/>
        <v>44</v>
      </c>
      <c r="K15" s="104">
        <f t="shared" si="2"/>
        <v>8</v>
      </c>
      <c r="L15" s="101">
        <f t="shared" si="1"/>
        <v>37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14</v>
      </c>
      <c r="F16" s="92">
        <v>14</v>
      </c>
      <c r="G16" s="92"/>
      <c r="H16" s="92">
        <v>14</v>
      </c>
      <c r="I16" s="92">
        <v>12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14</v>
      </c>
      <c r="F17" s="92">
        <v>12</v>
      </c>
      <c r="G17" s="92"/>
      <c r="H17" s="92">
        <v>14</v>
      </c>
      <c r="I17" s="92">
        <v>11</v>
      </c>
      <c r="J17" s="92"/>
      <c r="K17" s="91"/>
      <c r="L17" s="101">
        <f t="shared" si="1"/>
        <v>2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17</v>
      </c>
      <c r="F24" s="91">
        <v>15</v>
      </c>
      <c r="G24" s="91"/>
      <c r="H24" s="91">
        <v>17</v>
      </c>
      <c r="I24" s="91">
        <v>12</v>
      </c>
      <c r="J24" s="91"/>
      <c r="K24" s="91"/>
      <c r="L24" s="101">
        <f t="shared" si="3"/>
        <v>2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102</v>
      </c>
      <c r="F25" s="91">
        <v>99</v>
      </c>
      <c r="G25" s="91"/>
      <c r="H25" s="91">
        <v>100</v>
      </c>
      <c r="I25" s="91">
        <v>100</v>
      </c>
      <c r="J25" s="91">
        <v>2</v>
      </c>
      <c r="K25" s="91"/>
      <c r="L25" s="101">
        <f t="shared" si="3"/>
        <v>3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538</v>
      </c>
      <c r="F27" s="91">
        <v>534</v>
      </c>
      <c r="G27" s="91">
        <v>3</v>
      </c>
      <c r="H27" s="91">
        <v>528</v>
      </c>
      <c r="I27" s="91">
        <v>482</v>
      </c>
      <c r="J27" s="91">
        <v>10</v>
      </c>
      <c r="K27" s="91"/>
      <c r="L27" s="101">
        <f t="shared" si="3"/>
        <v>4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608</v>
      </c>
      <c r="F28" s="91">
        <v>485</v>
      </c>
      <c r="G28" s="91">
        <v>4</v>
      </c>
      <c r="H28" s="91">
        <v>506</v>
      </c>
      <c r="I28" s="91">
        <v>444</v>
      </c>
      <c r="J28" s="91">
        <v>102</v>
      </c>
      <c r="K28" s="91"/>
      <c r="L28" s="101">
        <f t="shared" si="3"/>
        <v>123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86</v>
      </c>
      <c r="F29" s="91">
        <v>86</v>
      </c>
      <c r="G29" s="91"/>
      <c r="H29" s="91">
        <v>84</v>
      </c>
      <c r="I29" s="91">
        <v>79</v>
      </c>
      <c r="J29" s="91">
        <v>2</v>
      </c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83</v>
      </c>
      <c r="F30" s="91">
        <v>79</v>
      </c>
      <c r="G30" s="91"/>
      <c r="H30" s="91">
        <v>77</v>
      </c>
      <c r="I30" s="91">
        <v>74</v>
      </c>
      <c r="J30" s="91">
        <v>6</v>
      </c>
      <c r="K30" s="91"/>
      <c r="L30" s="101">
        <f t="shared" si="3"/>
        <v>4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3</v>
      </c>
      <c r="G31" s="91"/>
      <c r="H31" s="91">
        <v>2</v>
      </c>
      <c r="I31" s="91">
        <v>1</v>
      </c>
      <c r="J31" s="91">
        <v>1</v>
      </c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23</v>
      </c>
      <c r="F36" s="91">
        <v>23</v>
      </c>
      <c r="G36" s="91"/>
      <c r="H36" s="91">
        <v>22</v>
      </c>
      <c r="I36" s="91">
        <v>18</v>
      </c>
      <c r="J36" s="91">
        <v>1</v>
      </c>
      <c r="K36" s="91"/>
      <c r="L36" s="101">
        <f t="shared" si="4"/>
        <v>0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3</v>
      </c>
      <c r="F38" s="91">
        <v>3</v>
      </c>
      <c r="G38" s="91"/>
      <c r="H38" s="91">
        <v>3</v>
      </c>
      <c r="I38" s="91">
        <v>2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889</v>
      </c>
      <c r="F40" s="91">
        <v>759</v>
      </c>
      <c r="G40" s="91">
        <v>4</v>
      </c>
      <c r="H40" s="91">
        <v>764</v>
      </c>
      <c r="I40" s="91">
        <v>640</v>
      </c>
      <c r="J40" s="91">
        <v>125</v>
      </c>
      <c r="K40" s="91"/>
      <c r="L40" s="101">
        <f t="shared" si="4"/>
        <v>130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505</v>
      </c>
      <c r="F41" s="91">
        <v>502</v>
      </c>
      <c r="G41" s="91"/>
      <c r="H41" s="91">
        <v>484</v>
      </c>
      <c r="I41" s="91" t="s">
        <v>172</v>
      </c>
      <c r="J41" s="91">
        <v>21</v>
      </c>
      <c r="K41" s="91"/>
      <c r="L41" s="101">
        <f t="shared" si="4"/>
        <v>3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18</v>
      </c>
      <c r="F42" s="91">
        <v>17</v>
      </c>
      <c r="G42" s="91"/>
      <c r="H42" s="91">
        <v>18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2</v>
      </c>
      <c r="F44" s="91">
        <v>2</v>
      </c>
      <c r="G44" s="91"/>
      <c r="H44" s="91">
        <v>2</v>
      </c>
      <c r="I44" s="91">
        <v>2</v>
      </c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509</v>
      </c>
      <c r="F45" s="91">
        <f t="shared" ref="F45:K45" si="5">F41+F43+F44</f>
        <v>506</v>
      </c>
      <c r="G45" s="91">
        <f t="shared" si="5"/>
        <v>0</v>
      </c>
      <c r="H45" s="91">
        <f t="shared" si="5"/>
        <v>488</v>
      </c>
      <c r="I45" s="91">
        <f>I43+I44</f>
        <v>4</v>
      </c>
      <c r="J45" s="91">
        <f t="shared" si="5"/>
        <v>21</v>
      </c>
      <c r="K45" s="91">
        <f t="shared" si="5"/>
        <v>0</v>
      </c>
      <c r="L45" s="101">
        <f>E45-F45</f>
        <v>3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2245</v>
      </c>
      <c r="F46" s="91">
        <f t="shared" ref="F46:K46" si="6">F15+F24+F40+F45</f>
        <v>2073</v>
      </c>
      <c r="G46" s="91">
        <f t="shared" si="6"/>
        <v>10</v>
      </c>
      <c r="H46" s="91">
        <f t="shared" si="6"/>
        <v>2055</v>
      </c>
      <c r="I46" s="91">
        <f t="shared" si="6"/>
        <v>1238</v>
      </c>
      <c r="J46" s="91">
        <f t="shared" si="6"/>
        <v>190</v>
      </c>
      <c r="K46" s="91">
        <f t="shared" si="6"/>
        <v>8</v>
      </c>
      <c r="L46" s="101">
        <f>E46-F46</f>
        <v>172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Борщівський районний суд Тернопільської області, 
Початок періоду: 01.01.2019, Кінець періоду: 31.12.2019&amp;L2736FF13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39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1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8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4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4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9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80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4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12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119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2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211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46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9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9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6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Борщівський районний суд Тернопільської області, 
Початок періоду: 01.01.2019, Кінець періоду: 31.12.2019&amp;L2736FF13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123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55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64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310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17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14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11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16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7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141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707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182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5784216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2181048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7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7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167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8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3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755</v>
      </c>
      <c r="F55" s="96">
        <v>27</v>
      </c>
      <c r="G55" s="96">
        <v>4</v>
      </c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17</v>
      </c>
      <c r="F56" s="96"/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603</v>
      </c>
      <c r="F57" s="96">
        <v>155</v>
      </c>
      <c r="G57" s="96">
        <v>5</v>
      </c>
      <c r="H57" s="96">
        <v>1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482</v>
      </c>
      <c r="F58" s="96">
        <v>6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474</v>
      </c>
      <c r="G62" s="118">
        <v>570922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181</v>
      </c>
      <c r="G63" s="119">
        <v>133767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293</v>
      </c>
      <c r="G64" s="119">
        <v>437155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197</v>
      </c>
      <c r="G65" s="120">
        <v>83488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Борщівський районний суд Тернопільської області, 
Початок періоду: 01.01.2019, Кінець періоду: 31.12.2019&amp;L2736FF13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4.2105263157894735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18.181818181818183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99.131693198263392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685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748.33333333333337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32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15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20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62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Борщівський районний суд Тернопільської області, 
Початок періоду: 01.01.2019, Кінець періоду: 31.12.2019&amp;L2736FF13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2020-01-30T13:24:27Z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2736FF13</vt:lpwstr>
  </property>
  <property fmtid="{D5CDD505-2E9C-101B-9397-08002B2CF9AE}" pid="9" name="Підрозділ">
    <vt:lpwstr>Борщівський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