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<sst xmlns="http://schemas.openxmlformats.org/spreadsheetml/2006/main" count="269" uniqueCount="201">
  <si>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</si>
  <si>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</si>
  <si>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</si>
  <si>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</si>
  <si>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</si>
  <si>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</si>
  <si>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</si>
  <si>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</si>
  <si>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</si>
  <si>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</si>
  <si>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</si>
  <si>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</si>
  <si>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</si>
  <si>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</si>
  <si>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</si>
  <si>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</si>
  <si>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</si>
  <si>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</si>
  <si>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</si>
  <si>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</si>
  <si>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</si>
  <si>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</si>
  <si>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</si>
  <si>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</si>
  <si>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</si>
  <si>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</si>
  <si>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</si>
  <si>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</si>
  <si>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</si>
  <si>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</si>
  <si>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</si>
  <si>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</si>
  <si>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</si>
  <si>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</si>
  <si>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</si>
  <si>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</si>
  <si>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</si>
  <si>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</si>
  <si>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</si>
  <si>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</si>
  <si>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</si>
  <si>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</si>
  <si>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</si>
  <si>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</si>
  <si>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</si>
  <si>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</si>
  <si>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</si>
  <si>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</si>
  <si>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</si>
  <si>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</si>
  <si>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</si>
  <si>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</si>
  <si>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</si>
  <si>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</si>
  <si>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</si>
  <si>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</si>
  <si>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</si>
  <si>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</si>
  <si>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</si>
  <si>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</si>
  <si>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</si>
  <si>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</si>
  <si>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</si>
  <si>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</si>
  <si>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</si>
  <si>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</si>
  <si>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</si>
  <si>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</si>
  <si>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</si>
  <si>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</si>
  <si>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</si>
  <si>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</si>
  <si>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</si>
  <si>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</si>
  <si>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</si>
  <si>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</si>
  <si>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</si>
  <si>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</si>
  <si>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</si>
  <si>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</si>
  <si>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</si>
  <si>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</si>
  <si>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</si>
  <si>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</si>
  <si>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</si>
  <si>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</si>
  <si>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</si>
  <si>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</si>
  <si>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</si>
  <si>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</si>
  <si>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</si>
  <si>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</si>
  <si>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</si>
  <si>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</si>
  <si>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</si>
  <si>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</si>
  <si>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</si>
  <si>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</si>
  <si>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</si>
  <si>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</si>
  <si>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</si>
  <si>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</si>
  <si>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</si>
  <si>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</si>
  <si>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</si>
  <si>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</si>
  <si>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</si>
  <si>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</si>
  <si>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</si>
  <si>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</si>
  <si>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</si>
  <si>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</si>
  <si>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</si>
  <si>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</si>
  <si>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</si>
  <si>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</si>
  <si>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</si>
  <si>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</si>
  <si>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</si>
  <si>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</si>
  <si>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</si>
  <si>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</si>
  <si>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</si>
  <si>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</si>
  <si>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</si>
  <si>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</si>
  <si>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</si>
  <si>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</si>
  <si>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</si>
  <si>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</si>
  <si>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</si>
  <si>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</si>
  <si>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</si>
  <si>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</si>
  <si>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</si>
  <si>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</si>
  <si>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</si>
  <si>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</si>
  <si>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</si>
  <si>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</si>
  <si>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</si>
  <si>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</si>
  <si>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</si>
  <si>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</si>
  <si>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</si>
  <si>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</si>
  <si>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</si>
  <si>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</si>
  <si>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</si>
  <si>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</si>
  <si>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</si>
  <si>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</si>
  <si>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</si>
  <si>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</si>
  <si>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</si>
  <si>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</si>
  <si>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</si>
  <si>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</si>
  <si>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</si>
  <si>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</si>
  <si>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</si>
  <si>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</si>
  <si>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</si>
  <si>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</si>
  <si>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</si>
  <si>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</si>
  <si>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</si>
  <si>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</si>
  <si>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</si>
  <si>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</si>
  <si>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</si>
  <si>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</si>
  <si>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</si>
  <si>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</si>
  <si>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</si>
  <si>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</si>
  <si>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</si>
  <si>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</si>
  <si>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</si>
  <si>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</si>
  <si>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</si>
  <si>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</si>
  <si>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</si>
  <si>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</si>
  <si>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</si>
  <si>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</si>
  <si>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</si>
  <si>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</si>
  <si>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</si>
  <si>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</si>
  <si>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</si>
  <si>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Рожнятівський районний суд Івано-Франківської області</t>
  </si>
  <si>
    <t>77600.смт. Рожнятів.вул. Шкільна 15</t>
  </si>
  <si>
    <t>Доручення судів України / іноземних судів</t>
  </si>
  <si>
    <t xml:space="preserve">Розглянуто справ судом присяжних </t>
  </si>
  <si>
    <t>Г.В. Калиній</t>
  </si>
  <si>
    <t xml:space="preserve">Л.Я. Жукевич </t>
  </si>
  <si>
    <t>(03474) 2-01-82</t>
  </si>
  <si>
    <t>(03474) 2-06-35</t>
  </si>
  <si>
    <t>inbox@rg.if.court.gov.ua</t>
  </si>
  <si>
    <t>10 січня 2019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</si>
</sst>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10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6" t="s">
        <v>124</v>
      </c>
      <c r="C3" s="126"/>
      <c r="D3" s="126"/>
      <c r="E3" s="126"/>
      <c r="F3" s="126"/>
      <c r="G3" s="126"/>
      <c r="H3" s="126"/>
    </row>
    <row r="4" spans="2:8" ht="14.25" customHeight="1">
      <c r="B4" s="127"/>
      <c r="C4" s="127"/>
      <c r="D4" s="127"/>
      <c r="E4" s="127"/>
      <c r="F4" s="127"/>
      <c r="G4" s="127"/>
      <c r="H4" s="127"/>
    </row>
    <row r="5" spans="2:8" ht="18.75" customHeight="1">
      <c r="B5" s="126"/>
      <c r="C5" s="126"/>
      <c r="D5" s="126"/>
      <c r="E5" s="126"/>
      <c r="F5" s="126"/>
      <c r="G5" s="126"/>
      <c r="H5" s="126"/>
    </row>
    <row r="6" spans="2:8" ht="18.75" customHeight="1">
      <c r="B6" s="16"/>
      <c r="C6" s="126" t="s">
        <v>190</v>
      </c>
      <c r="D6" s="126"/>
      <c r="E6" s="126"/>
      <c r="F6" s="126"/>
      <c r="G6" s="126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8" t="s">
        <v>14</v>
      </c>
      <c r="C12" s="129"/>
      <c r="D12" s="130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31" t="s">
        <v>130</v>
      </c>
      <c r="C14" s="132"/>
      <c r="D14" s="125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4"/>
      <c r="H16" s="124"/>
    </row>
    <row r="17" spans="1:8" ht="12.75" customHeight="1">
      <c r="A17" s="38"/>
      <c r="B17" s="131" t="s">
        <v>18</v>
      </c>
      <c r="C17" s="132"/>
      <c r="D17" s="125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31" t="s">
        <v>19</v>
      </c>
      <c r="C18" s="132"/>
      <c r="D18" s="125"/>
      <c r="E18" s="143"/>
    </row>
    <row r="19" spans="1:8" ht="12.75" customHeight="1">
      <c r="A19" s="38"/>
      <c r="B19" s="131" t="s">
        <v>182</v>
      </c>
      <c r="C19" s="132"/>
      <c r="D19" s="125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23"/>
      <c r="G20" s="124"/>
      <c r="H20" s="124"/>
    </row>
    <row r="21" spans="1:8" ht="12.75" customHeight="1">
      <c r="A21" s="38"/>
      <c r="B21" s="29"/>
      <c r="C21" s="30"/>
      <c r="D21" s="38"/>
      <c r="E21" s="39"/>
      <c r="F21" s="123"/>
      <c r="G21" s="124"/>
      <c r="H21" s="12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5" t="s">
        <v>21</v>
      </c>
      <c r="C33" s="116"/>
      <c r="D33" s="113" t="s">
        <v>191</v>
      </c>
      <c r="E33" s="113"/>
      <c r="F33" s="113"/>
      <c r="G33" s="113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17"/>
      <c r="C37" s="118"/>
      <c r="D37" s="118"/>
      <c r="E37" s="118"/>
      <c r="F37" s="118"/>
      <c r="G37" s="118"/>
      <c r="H37" s="119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1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0"/>
      <c r="C40" s="111"/>
      <c r="D40" s="111"/>
      <c r="E40" s="111"/>
      <c r="F40" s="111"/>
      <c r="G40" s="111"/>
      <c r="H40" s="112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1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&amp;L2C221385&amp;C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144</v>
      </c>
      <c r="F6" s="90">
        <v>115</v>
      </c>
      <c r="G6" s="90">
        <v>3</v>
      </c>
      <c r="H6" s="90">
        <v>89</v>
      </c>
      <c r="I6" s="90" t="s">
        <v>180</v>
      </c>
      <c r="J6" s="90">
        <v>55</v>
      </c>
      <c r="K6" s="91">
        <v>9</v>
      </c>
      <c r="L6" s="101">
        <f>E6-F6</f>
        <v>29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753</v>
      </c>
      <c r="F7" s="90">
        <v>747</v>
      </c>
      <c r="G7" s="90"/>
      <c r="H7" s="90">
        <v>749</v>
      </c>
      <c r="I7" s="90">
        <v>694</v>
      </c>
      <c r="J7" s="90">
        <v>4</v>
      </c>
      <c r="K7" s="91"/>
      <c r="L7" s="101">
        <f>E7-F7</f>
        <v>6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35</v>
      </c>
      <c r="F9" s="90">
        <v>31</v>
      </c>
      <c r="G9" s="90"/>
      <c r="H9" s="90">
        <v>34</v>
      </c>
      <c r="I9" s="90">
        <v>24</v>
      </c>
      <c r="J9" s="90">
        <v>1</v>
      </c>
      <c r="K9" s="91"/>
      <c r="L9" s="101">
        <f>E9-F9</f>
        <v>4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1</v>
      </c>
      <c r="F12" s="90">
        <v>1</v>
      </c>
      <c r="G12" s="90"/>
      <c r="H12" s="90"/>
      <c r="I12" s="90"/>
      <c r="J12" s="90">
        <v>1</v>
      </c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1</v>
      </c>
      <c r="F13" s="90">
        <v>1</v>
      </c>
      <c r="G13" s="90"/>
      <c r="H13" s="90">
        <v>1</v>
      </c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934</v>
      </c>
      <c r="F14" s="105">
        <f>SUM(F6:F13)</f>
        <v>895</v>
      </c>
      <c r="G14" s="105">
        <f>SUM(G6:G13)</f>
        <v>3</v>
      </c>
      <c r="H14" s="105">
        <f>SUM(H6:H13)</f>
        <v>873</v>
      </c>
      <c r="I14" s="105">
        <f>SUM(I6:I13)</f>
        <v>718</v>
      </c>
      <c r="J14" s="105">
        <f>SUM(J6:J13)</f>
        <v>61</v>
      </c>
      <c r="K14" s="105">
        <f>SUM(K6:K13)</f>
        <v>9</v>
      </c>
      <c r="L14" s="101">
        <f>E14-F14</f>
        <v>39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40</v>
      </c>
      <c r="F15" s="92">
        <v>40</v>
      </c>
      <c r="G15" s="92"/>
      <c r="H15" s="92">
        <v>40</v>
      </c>
      <c r="I15" s="92">
        <v>31</v>
      </c>
      <c r="J15" s="92"/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65</v>
      </c>
      <c r="F16" s="92">
        <v>36</v>
      </c>
      <c r="G16" s="92">
        <v>3</v>
      </c>
      <c r="H16" s="92">
        <v>59</v>
      </c>
      <c r="I16" s="92">
        <v>37</v>
      </c>
      <c r="J16" s="92">
        <v>6</v>
      </c>
      <c r="K16" s="91">
        <v>1</v>
      </c>
      <c r="L16" s="101">
        <f>E16-F16</f>
        <v>29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21</v>
      </c>
      <c r="F18" s="91">
        <v>20</v>
      </c>
      <c r="G18" s="91"/>
      <c r="H18" s="91">
        <v>20</v>
      </c>
      <c r="I18" s="91">
        <v>18</v>
      </c>
      <c r="J18" s="91">
        <v>1</v>
      </c>
      <c r="K18" s="91"/>
      <c r="L18" s="101">
        <f>E18-F18</f>
        <v>1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95</v>
      </c>
      <c r="F22" s="91">
        <v>65</v>
      </c>
      <c r="G22" s="91">
        <v>3</v>
      </c>
      <c r="H22" s="91">
        <v>88</v>
      </c>
      <c r="I22" s="91">
        <v>55</v>
      </c>
      <c r="J22" s="91">
        <v>7</v>
      </c>
      <c r="K22" s="91">
        <v>1</v>
      </c>
      <c r="L22" s="101">
        <f>E22-F22</f>
        <v>30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4</v>
      </c>
      <c r="F23" s="91">
        <v>4</v>
      </c>
      <c r="G23" s="91"/>
      <c r="H23" s="91">
        <v>4</v>
      </c>
      <c r="I23" s="91">
        <v>4</v>
      </c>
      <c r="J23" s="91"/>
      <c r="K23" s="91"/>
      <c r="L23" s="101">
        <f>E23-F23</f>
        <v>0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10</v>
      </c>
      <c r="F24" s="91">
        <v>10</v>
      </c>
      <c r="G24" s="91"/>
      <c r="H24" s="91">
        <v>10</v>
      </c>
      <c r="I24" s="91">
        <v>8</v>
      </c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778</v>
      </c>
      <c r="F25" s="91">
        <v>777</v>
      </c>
      <c r="G25" s="91"/>
      <c r="H25" s="91">
        <v>776</v>
      </c>
      <c r="I25" s="91">
        <v>752</v>
      </c>
      <c r="J25" s="91">
        <v>2</v>
      </c>
      <c r="K25" s="91"/>
      <c r="L25" s="101">
        <f>E25-F25</f>
        <v>1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937</v>
      </c>
      <c r="F26" s="91">
        <v>768</v>
      </c>
      <c r="G26" s="91">
        <v>16</v>
      </c>
      <c r="H26" s="91">
        <v>791</v>
      </c>
      <c r="I26" s="91">
        <v>676</v>
      </c>
      <c r="J26" s="91">
        <v>146</v>
      </c>
      <c r="K26" s="91">
        <v>4</v>
      </c>
      <c r="L26" s="101">
        <f>E26-F26</f>
        <v>169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57</v>
      </c>
      <c r="F27" s="91">
        <v>57</v>
      </c>
      <c r="G27" s="91"/>
      <c r="H27" s="91">
        <v>57</v>
      </c>
      <c r="I27" s="91">
        <v>52</v>
      </c>
      <c r="J27" s="91"/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59</v>
      </c>
      <c r="F28" s="91">
        <v>52</v>
      </c>
      <c r="G28" s="91"/>
      <c r="H28" s="91">
        <v>55</v>
      </c>
      <c r="I28" s="91">
        <v>47</v>
      </c>
      <c r="J28" s="91">
        <v>4</v>
      </c>
      <c r="K28" s="91"/>
      <c r="L28" s="101">
        <f>E28-F28</f>
        <v>7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17</v>
      </c>
      <c r="F29" s="91">
        <v>14</v>
      </c>
      <c r="G29" s="91"/>
      <c r="H29" s="91">
        <v>17</v>
      </c>
      <c r="I29" s="91">
        <v>12</v>
      </c>
      <c r="J29" s="91"/>
      <c r="K29" s="91"/>
      <c r="L29" s="101">
        <f>E29-F29</f>
        <v>3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18</v>
      </c>
      <c r="F32" s="91">
        <v>13</v>
      </c>
      <c r="G32" s="91"/>
      <c r="H32" s="91">
        <v>17</v>
      </c>
      <c r="I32" s="91">
        <v>9</v>
      </c>
      <c r="J32" s="91">
        <v>1</v>
      </c>
      <c r="K32" s="91"/>
      <c r="L32" s="101">
        <f>E32-F32</f>
        <v>5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42</v>
      </c>
      <c r="F33" s="91">
        <v>40</v>
      </c>
      <c r="G33" s="91"/>
      <c r="H33" s="91">
        <v>42</v>
      </c>
      <c r="I33" s="91">
        <v>26</v>
      </c>
      <c r="J33" s="91"/>
      <c r="K33" s="91"/>
      <c r="L33" s="101">
        <f>E33-F33</f>
        <v>2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2</v>
      </c>
      <c r="F34" s="91">
        <v>2</v>
      </c>
      <c r="G34" s="91"/>
      <c r="H34" s="91">
        <v>2</v>
      </c>
      <c r="I34" s="91">
        <v>1</v>
      </c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4</v>
      </c>
      <c r="F35" s="91">
        <v>3</v>
      </c>
      <c r="G35" s="91"/>
      <c r="H35" s="91">
        <v>3</v>
      </c>
      <c r="I35" s="91">
        <v>3</v>
      </c>
      <c r="J35" s="91">
        <v>1</v>
      </c>
      <c r="K35" s="91"/>
      <c r="L35" s="101">
        <f>E35-F35</f>
        <v>1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1124</v>
      </c>
      <c r="F37" s="91">
        <v>937</v>
      </c>
      <c r="G37" s="91">
        <v>16</v>
      </c>
      <c r="H37" s="91">
        <v>970</v>
      </c>
      <c r="I37" s="91">
        <v>786</v>
      </c>
      <c r="J37" s="91">
        <v>154</v>
      </c>
      <c r="K37" s="91">
        <v>4</v>
      </c>
      <c r="L37" s="101">
        <f>E37-F37</f>
        <v>187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767</v>
      </c>
      <c r="F38" s="91">
        <v>731</v>
      </c>
      <c r="G38" s="91"/>
      <c r="H38" s="91">
        <v>739</v>
      </c>
      <c r="I38" s="91" t="s">
        <v>180</v>
      </c>
      <c r="J38" s="91">
        <v>28</v>
      </c>
      <c r="K38" s="91"/>
      <c r="L38" s="101">
        <f>E38-F38</f>
        <v>36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18</v>
      </c>
      <c r="F39" s="91">
        <v>18</v>
      </c>
      <c r="G39" s="91"/>
      <c r="H39" s="91">
        <v>18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11</v>
      </c>
      <c r="F40" s="91">
        <v>11</v>
      </c>
      <c r="G40" s="91"/>
      <c r="H40" s="91">
        <v>11</v>
      </c>
      <c r="I40" s="91">
        <v>7</v>
      </c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778</v>
      </c>
      <c r="F41" s="91">
        <f aca="true" t="shared" si="0" ref="F41:K41">F38+F40</f>
        <v>742</v>
      </c>
      <c r="G41" s="91">
        <f t="shared" si="0"/>
        <v>0</v>
      </c>
      <c r="H41" s="91">
        <f t="shared" si="0"/>
        <v>750</v>
      </c>
      <c r="I41" s="91">
        <f>I40</f>
        <v>7</v>
      </c>
      <c r="J41" s="91">
        <f t="shared" si="0"/>
        <v>28</v>
      </c>
      <c r="K41" s="91">
        <f t="shared" si="0"/>
        <v>0</v>
      </c>
      <c r="L41" s="101">
        <f>E41-F41</f>
        <v>36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2931</v>
      </c>
      <c r="F42" s="91">
        <f aca="true" t="shared" si="1" ref="F42:K42">F14+F22+F37+F41</f>
        <v>2639</v>
      </c>
      <c r="G42" s="91">
        <f t="shared" si="1"/>
        <v>22</v>
      </c>
      <c r="H42" s="91">
        <f t="shared" si="1"/>
        <v>2681</v>
      </c>
      <c r="I42" s="91">
        <f t="shared" si="1"/>
        <v>1566</v>
      </c>
      <c r="J42" s="91">
        <f t="shared" si="1"/>
        <v>250</v>
      </c>
      <c r="K42" s="91">
        <f t="shared" si="1"/>
        <v>14</v>
      </c>
      <c r="L42" s="101">
        <f>E42-F42</f>
        <v>292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B15:C15"/>
    <mergeCell ref="B6:C6"/>
    <mergeCell ref="B7:C7"/>
    <mergeCell ref="B8:C8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&amp;L2C221385&amp;CФорма № 1-мзс, Підрозділ: Рожнятівський районний суд Івано-Франківської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/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55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/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12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8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2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6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12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29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81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44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123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181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13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4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31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7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>
        <v>2</v>
      </c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3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1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1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65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6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6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>
        <v>1</v>
      </c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9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9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6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7:E47"/>
    <mergeCell ref="C29:E29"/>
    <mergeCell ref="C17:E17"/>
    <mergeCell ref="C18:E18"/>
    <mergeCell ref="C40:E40"/>
    <mergeCell ref="C41:E41"/>
    <mergeCell ref="D45:E45"/>
    <mergeCell ref="D46:E46"/>
    <mergeCell ref="C36:E36"/>
    <mergeCell ref="B37:E37"/>
    <mergeCell ref="C45:C46"/>
    <mergeCell ref="C33:E33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&amp;L2C221385&amp;CФорма № 1-мзс, Підрозділ: Рожнятівський районний суд Івано-Франківської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89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63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15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26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1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3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>
        <v>1</v>
      </c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6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140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11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2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2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8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/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92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3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>
        <v>1</v>
      </c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20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7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158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1046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78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6500547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3805016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8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1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265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19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622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1093709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164441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4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847</v>
      </c>
      <c r="F58" s="96">
        <v>21</v>
      </c>
      <c r="G58" s="96">
        <v>3</v>
      </c>
      <c r="H58" s="96">
        <v>1</v>
      </c>
      <c r="I58" s="96">
        <v>1</v>
      </c>
    </row>
    <row r="59" spans="1:9" ht="13.5" customHeight="1">
      <c r="A59" s="266" t="s">
        <v>31</v>
      </c>
      <c r="B59" s="266"/>
      <c r="C59" s="266"/>
      <c r="D59" s="266"/>
      <c r="E59" s="96">
        <v>72</v>
      </c>
      <c r="F59" s="96">
        <v>14</v>
      </c>
      <c r="G59" s="96">
        <v>1</v>
      </c>
      <c r="H59" s="96"/>
      <c r="I59" s="96">
        <v>1</v>
      </c>
    </row>
    <row r="60" spans="1:9" ht="13.5" customHeight="1">
      <c r="A60" s="266" t="s">
        <v>111</v>
      </c>
      <c r="B60" s="266"/>
      <c r="C60" s="266"/>
      <c r="D60" s="266"/>
      <c r="E60" s="96">
        <v>779</v>
      </c>
      <c r="F60" s="96">
        <v>165</v>
      </c>
      <c r="G60" s="96">
        <v>19</v>
      </c>
      <c r="H60" s="96">
        <v>7</v>
      </c>
      <c r="I60" s="96"/>
    </row>
    <row r="61" spans="1:9" ht="13.5" customHeight="1">
      <c r="A61" s="180" t="s">
        <v>115</v>
      </c>
      <c r="B61" s="180"/>
      <c r="C61" s="180"/>
      <c r="D61" s="180"/>
      <c r="E61" s="96">
        <v>723</v>
      </c>
      <c r="F61" s="96">
        <v>27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&amp;L2C221385&amp;CФорма № 1-мзс, Підрозділ: Рожнятівський районний суд Івано-Франківської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0.056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0.14754098360655737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0.14285714285714285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0.025974025974025976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1.0159151193633953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670.25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732.75</v>
      </c>
    </row>
    <row r="11" spans="1:4" ht="16.5" customHeight="1">
      <c r="A11" s="191" t="s">
        <v>65</v>
      </c>
      <c r="B11" s="193"/>
      <c r="C11" s="14">
        <v>9</v>
      </c>
      <c r="D11" s="94">
        <v>39</v>
      </c>
    </row>
    <row r="12" spans="1:4" ht="16.5" customHeight="1">
      <c r="A12" s="295" t="s">
        <v>110</v>
      </c>
      <c r="B12" s="295"/>
      <c r="C12" s="14">
        <v>10</v>
      </c>
      <c r="D12" s="94">
        <v>13</v>
      </c>
    </row>
    <row r="13" spans="1:4" ht="16.5" customHeight="1">
      <c r="A13" s="295" t="s">
        <v>31</v>
      </c>
      <c r="B13" s="295"/>
      <c r="C13" s="14">
        <v>11</v>
      </c>
      <c r="D13" s="94">
        <v>69</v>
      </c>
    </row>
    <row r="14" spans="1:4" ht="16.5" customHeight="1">
      <c r="A14" s="295" t="s">
        <v>111</v>
      </c>
      <c r="B14" s="295"/>
      <c r="C14" s="14">
        <v>12</v>
      </c>
      <c r="D14" s="94">
        <v>72</v>
      </c>
    </row>
    <row r="15" spans="1:4" ht="16.5" customHeight="1">
      <c r="A15" s="295" t="s">
        <v>115</v>
      </c>
      <c r="B15" s="295"/>
      <c r="C15" s="14">
        <v>13</v>
      </c>
      <c r="D15" s="94">
        <v>24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&amp;L2C221385&amp;CФорма № 1-мзс, Підрозділ: Рожнятівський районний суд Івано-Франківської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2019-03-04T12:52:00Z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2C221385</vt:lpwstr>
  </property>
  <property fmtid="{D5CDD505-2E9C-101B-9397-08002B2CF9AE}" pid="9" name="Підрозділ">
    <vt:lpwstr>Рожнятівський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