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L42" i="15"/>
  <c r="J42" i="15"/>
  <c r="D3" i="22"/>
  <c r="D8" i="22"/>
  <c r="D10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<sst xmlns="http://schemas.openxmlformats.org/spreadsheetml/2006/main" count="266" uniqueCount="198">
  <si>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</si>
  <si>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</si>
  <si>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</si>
  <si>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</si>
  <si>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</si>
  <si>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</si>
  <si>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</si>
  <si>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</si>
  <si>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</si>
  <si>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</si>
  <si>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</si>
  <si>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</si>
  <si>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</si>
  <si>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</si>
  <si>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</si>
  <si>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</si>
  <si>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</si>
  <si>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</si>
  <si>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</si>
  <si>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</si>
  <si>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</si>
  <si>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</si>
  <si>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</si>
  <si>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</si>
  <si>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</si>
  <si>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</si>
  <si>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</si>
  <si>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</si>
  <si>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</si>
  <si>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</si>
  <si>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</si>
  <si>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</si>
  <si>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</si>
  <si>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</si>
  <si>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</si>
  <si>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</si>
  <si>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</si>
  <si>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</si>
  <si>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</si>
  <si>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</si>
  <si>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</si>
  <si>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</si>
  <si>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</si>
  <si>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</si>
  <si>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</si>
  <si>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</si>
  <si>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</si>
  <si>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</si>
  <si>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</si>
  <si>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</si>
  <si>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</si>
  <si>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</si>
  <si>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</si>
  <si>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</si>
  <si>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</si>
  <si>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</si>
  <si>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</si>
  <si>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</si>
  <si>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</si>
  <si>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</si>
  <si>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</si>
  <si>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</si>
  <si>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</si>
  <si>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</si>
  <si>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</si>
  <si>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</si>
  <si>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</si>
  <si>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</si>
  <si>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</si>
  <si>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</si>
  <si>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</si>
  <si>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</si>
  <si>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</si>
  <si>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</si>
  <si>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</si>
  <si>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</si>
  <si>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</si>
  <si>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</si>
  <si>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</si>
  <si>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</si>
  <si>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</si>
  <si>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</si>
  <si>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</si>
  <si>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</si>
  <si>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</si>
  <si>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</si>
  <si>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</si>
  <si>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</si>
  <si>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</si>
  <si>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</si>
  <si>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</si>
  <si>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</si>
  <si>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</si>
  <si>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</si>
  <si>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</si>
  <si>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</si>
  <si>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</si>
  <si>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</si>
  <si>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</si>
  <si>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</si>
  <si>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</si>
  <si>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</si>
  <si>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</si>
  <si>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</si>
  <si>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</si>
  <si>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</si>
  <si>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</si>
  <si>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</si>
  <si>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</si>
  <si>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</si>
  <si>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</si>
  <si>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</si>
  <si>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</si>
  <si>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</si>
  <si>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</si>
  <si>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</si>
  <si>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</si>
  <si>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</si>
  <si>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</si>
  <si>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</si>
  <si>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</si>
  <si>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</si>
  <si>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</si>
  <si>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</si>
  <si>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</si>
  <si>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</si>
  <si>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</si>
  <si>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</si>
  <si>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</si>
  <si>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</si>
  <si>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</si>
  <si>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</si>
  <si>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</si>
  <si>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</si>
  <si>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</si>
  <si>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</si>
  <si>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</si>
  <si>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</si>
  <si>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</si>
  <si>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</si>
  <si>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</si>
  <si>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</si>
  <si>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</si>
  <si>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</si>
  <si>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</si>
  <si>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</si>
  <si>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</si>
  <si>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</si>
  <si>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</si>
  <si>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</si>
  <si>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</si>
  <si>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</si>
  <si>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</si>
  <si>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</si>
  <si>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</si>
  <si>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</si>
  <si>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</si>
  <si>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</si>
  <si>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</si>
  <si>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</si>
  <si>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</si>
  <si>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</si>
  <si>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</si>
  <si>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</si>
  <si>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</si>
  <si>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</si>
  <si>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</si>
  <si>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</si>
  <si>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</si>
  <si>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</si>
  <si>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</si>
  <si>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</si>
  <si>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</si>
  <si>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</si>
  <si>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</si>
  <si>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</si>
  <si>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</si>
  <si>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</si>
  <si>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</si>
  <si>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</si>
  <si>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</si>
  <si>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</si>
  <si>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</si>
  <si>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</si>
  <si>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</si>
  <si>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</si>
  <si>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</si>
  <si>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</si>
  <si>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</si>
  <si>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</si>
  <si>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</si>
  <si>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Козятинський міськрайонний суд Вінницької області</t>
  </si>
  <si>
    <t>22100.м. Козятин.вул. Грушевського 64</t>
  </si>
  <si>
    <t>Доручення судів України / іноземних судів</t>
  </si>
  <si>
    <t xml:space="preserve">Розглянуто справ судом присяжних </t>
  </si>
  <si>
    <t xml:space="preserve">О.В. Довбня </t>
  </si>
  <si>
    <t>С.М. Ніколайчук</t>
  </si>
  <si>
    <t>15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</si>
</sst>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&amp;C&amp;L3445009D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320</v>
      </c>
      <c r="F6" s="90">
        <v>199</v>
      </c>
      <c r="G6" s="90">
        <v>5</v>
      </c>
      <c r="H6" s="90">
        <v>189</v>
      </c>
      <c r="I6" s="90" t="s">
        <v>180</v>
      </c>
      <c r="J6" s="90">
        <v>131</v>
      </c>
      <c r="K6" s="91">
        <v>44</v>
      </c>
      <c r="L6" s="101">
        <f t="shared" ref="L6:L42" si="0">E6-F6</f>
        <v>121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1098</v>
      </c>
      <c r="F7" s="90">
        <v>1092</v>
      </c>
      <c r="G7" s="90">
        <v>2</v>
      </c>
      <c r="H7" s="90">
        <v>1097</v>
      </c>
      <c r="I7" s="90">
        <v>1027</v>
      </c>
      <c r="J7" s="90">
        <v>1</v>
      </c>
      <c r="K7" s="91"/>
      <c r="L7" s="101">
        <f t="shared" si="0"/>
        <v>6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145</v>
      </c>
      <c r="F9" s="90">
        <v>136</v>
      </c>
      <c r="G9" s="90">
        <v>2</v>
      </c>
      <c r="H9" s="90">
        <v>134</v>
      </c>
      <c r="I9" s="90">
        <v>117</v>
      </c>
      <c r="J9" s="90">
        <v>11</v>
      </c>
      <c r="K9" s="91"/>
      <c r="L9" s="101">
        <f t="shared" si="0"/>
        <v>9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2</v>
      </c>
      <c r="F10" s="90">
        <v>2</v>
      </c>
      <c r="G10" s="90"/>
      <c r="H10" s="90"/>
      <c r="I10" s="90"/>
      <c r="J10" s="90">
        <v>2</v>
      </c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5</v>
      </c>
      <c r="F12" s="90">
        <v>2</v>
      </c>
      <c r="G12" s="90">
        <v>1</v>
      </c>
      <c r="H12" s="90">
        <v>2</v>
      </c>
      <c r="I12" s="90">
        <v>1</v>
      </c>
      <c r="J12" s="90">
        <v>3</v>
      </c>
      <c r="K12" s="91">
        <v>1</v>
      </c>
      <c r="L12" s="101">
        <f t="shared" si="0"/>
        <v>3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1570</v>
      </c>
      <c r="F14" s="105">
        <f t="shared" si="1"/>
        <v>1431</v>
      </c>
      <c r="G14" s="105">
        <f t="shared" si="1"/>
        <v>10</v>
      </c>
      <c r="H14" s="105">
        <f t="shared" si="1"/>
        <v>1422</v>
      </c>
      <c r="I14" s="105">
        <f t="shared" si="1"/>
        <v>1145</v>
      </c>
      <c r="J14" s="105">
        <f t="shared" si="1"/>
        <v>148</v>
      </c>
      <c r="K14" s="105">
        <f t="shared" si="1"/>
        <v>45</v>
      </c>
      <c r="L14" s="101">
        <f t="shared" si="0"/>
        <v>139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40</v>
      </c>
      <c r="F15" s="92">
        <v>37</v>
      </c>
      <c r="G15" s="92">
        <v>2</v>
      </c>
      <c r="H15" s="92">
        <v>40</v>
      </c>
      <c r="I15" s="92">
        <v>33</v>
      </c>
      <c r="J15" s="92"/>
      <c r="K15" s="91"/>
      <c r="L15" s="101">
        <f t="shared" si="0"/>
        <v>3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57</v>
      </c>
      <c r="F16" s="92">
        <v>35</v>
      </c>
      <c r="G16" s="92">
        <v>3</v>
      </c>
      <c r="H16" s="92">
        <v>51</v>
      </c>
      <c r="I16" s="92">
        <v>29</v>
      </c>
      <c r="J16" s="92">
        <v>6</v>
      </c>
      <c r="K16" s="91">
        <v>1</v>
      </c>
      <c r="L16" s="101">
        <f t="shared" si="0"/>
        <v>22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30</v>
      </c>
      <c r="F18" s="91">
        <v>30</v>
      </c>
      <c r="G18" s="91"/>
      <c r="H18" s="91">
        <v>28</v>
      </c>
      <c r="I18" s="91">
        <v>2</v>
      </c>
      <c r="J18" s="91">
        <v>2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94</v>
      </c>
      <c r="F22" s="91">
        <v>71</v>
      </c>
      <c r="G22" s="91">
        <v>3</v>
      </c>
      <c r="H22" s="91">
        <v>86</v>
      </c>
      <c r="I22" s="91">
        <v>31</v>
      </c>
      <c r="J22" s="91">
        <v>8</v>
      </c>
      <c r="K22" s="91">
        <v>1</v>
      </c>
      <c r="L22" s="101">
        <f t="shared" si="0"/>
        <v>23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158</v>
      </c>
      <c r="F23" s="91">
        <v>153</v>
      </c>
      <c r="G23" s="91">
        <v>1</v>
      </c>
      <c r="H23" s="91">
        <v>148</v>
      </c>
      <c r="I23" s="91">
        <v>137</v>
      </c>
      <c r="J23" s="91">
        <v>10</v>
      </c>
      <c r="K23" s="91"/>
      <c r="L23" s="101">
        <f t="shared" si="0"/>
        <v>5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3</v>
      </c>
      <c r="F24" s="91">
        <v>3</v>
      </c>
      <c r="G24" s="91"/>
      <c r="H24" s="91">
        <v>3</v>
      </c>
      <c r="I24" s="91">
        <v>3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1272</v>
      </c>
      <c r="F25" s="91">
        <v>1221</v>
      </c>
      <c r="G25" s="91">
        <v>36</v>
      </c>
      <c r="H25" s="91">
        <v>1231</v>
      </c>
      <c r="I25" s="91">
        <v>1111</v>
      </c>
      <c r="J25" s="91">
        <v>41</v>
      </c>
      <c r="K25" s="91"/>
      <c r="L25" s="101">
        <f t="shared" si="0"/>
        <v>51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1356</v>
      </c>
      <c r="F26" s="91">
        <v>1116</v>
      </c>
      <c r="G26" s="91">
        <v>33</v>
      </c>
      <c r="H26" s="91">
        <v>1019</v>
      </c>
      <c r="I26" s="91">
        <v>794</v>
      </c>
      <c r="J26" s="91">
        <v>337</v>
      </c>
      <c r="K26" s="91">
        <v>7</v>
      </c>
      <c r="L26" s="101">
        <f t="shared" si="0"/>
        <v>240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98</v>
      </c>
      <c r="F27" s="91">
        <v>93</v>
      </c>
      <c r="G27" s="91">
        <v>2</v>
      </c>
      <c r="H27" s="91">
        <v>98</v>
      </c>
      <c r="I27" s="91">
        <v>86</v>
      </c>
      <c r="J27" s="91"/>
      <c r="K27" s="91"/>
      <c r="L27" s="101">
        <f t="shared" si="0"/>
        <v>5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99</v>
      </c>
      <c r="F28" s="91">
        <v>86</v>
      </c>
      <c r="G28" s="91">
        <v>2</v>
      </c>
      <c r="H28" s="91">
        <v>81</v>
      </c>
      <c r="I28" s="91">
        <v>75</v>
      </c>
      <c r="J28" s="91">
        <v>18</v>
      </c>
      <c r="K28" s="91"/>
      <c r="L28" s="101">
        <f t="shared" si="0"/>
        <v>13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4</v>
      </c>
      <c r="F29" s="91">
        <v>4</v>
      </c>
      <c r="G29" s="91"/>
      <c r="H29" s="91">
        <v>4</v>
      </c>
      <c r="I29" s="91"/>
      <c r="J29" s="91"/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3</v>
      </c>
      <c r="F30" s="91">
        <v>3</v>
      </c>
      <c r="G30" s="91">
        <v>1</v>
      </c>
      <c r="H30" s="91">
        <v>3</v>
      </c>
      <c r="I30" s="91">
        <v>1</v>
      </c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16</v>
      </c>
      <c r="F32" s="91">
        <v>12</v>
      </c>
      <c r="G32" s="91"/>
      <c r="H32" s="91">
        <v>15</v>
      </c>
      <c r="I32" s="91">
        <v>5</v>
      </c>
      <c r="J32" s="91">
        <v>1</v>
      </c>
      <c r="K32" s="91"/>
      <c r="L32" s="101">
        <f t="shared" si="0"/>
        <v>4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160</v>
      </c>
      <c r="F33" s="91">
        <v>154</v>
      </c>
      <c r="G33" s="91">
        <v>3</v>
      </c>
      <c r="H33" s="91">
        <v>153</v>
      </c>
      <c r="I33" s="91">
        <v>107</v>
      </c>
      <c r="J33" s="91">
        <v>7</v>
      </c>
      <c r="K33" s="91"/>
      <c r="L33" s="101">
        <f t="shared" si="0"/>
        <v>6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5</v>
      </c>
      <c r="F35" s="91">
        <v>4</v>
      </c>
      <c r="G35" s="91"/>
      <c r="H35" s="91">
        <v>4</v>
      </c>
      <c r="I35" s="91">
        <v>4</v>
      </c>
      <c r="J35" s="91">
        <v>1</v>
      </c>
      <c r="K35" s="91"/>
      <c r="L35" s="101">
        <f t="shared" si="0"/>
        <v>1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1977</v>
      </c>
      <c r="F37" s="91">
        <v>1688</v>
      </c>
      <c r="G37" s="91">
        <v>45</v>
      </c>
      <c r="H37" s="91">
        <v>1562</v>
      </c>
      <c r="I37" s="91">
        <v>1126</v>
      </c>
      <c r="J37" s="91">
        <v>415</v>
      </c>
      <c r="K37" s="91">
        <v>7</v>
      </c>
      <c r="L37" s="101">
        <f t="shared" si="0"/>
        <v>289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1166</v>
      </c>
      <c r="F38" s="91">
        <v>1132</v>
      </c>
      <c r="G38" s="91"/>
      <c r="H38" s="91">
        <v>1096</v>
      </c>
      <c r="I38" s="91" t="s">
        <v>180</v>
      </c>
      <c r="J38" s="91">
        <v>70</v>
      </c>
      <c r="K38" s="91"/>
      <c r="L38" s="101">
        <f t="shared" si="0"/>
        <v>34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16</v>
      </c>
      <c r="F39" s="91">
        <v>16</v>
      </c>
      <c r="G39" s="91"/>
      <c r="H39" s="91">
        <v>16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18</v>
      </c>
      <c r="F40" s="91">
        <v>15</v>
      </c>
      <c r="G40" s="91"/>
      <c r="H40" s="91">
        <v>18</v>
      </c>
      <c r="I40" s="91">
        <v>17</v>
      </c>
      <c r="J40" s="91"/>
      <c r="K40" s="91"/>
      <c r="L40" s="101">
        <f t="shared" si="0"/>
        <v>3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1184</v>
      </c>
      <c r="F41" s="91">
        <f t="shared" ref="F41:K41" si="2">F38+F40</f>
        <v>1147</v>
      </c>
      <c r="G41" s="91">
        <f t="shared" si="2"/>
        <v>0</v>
      </c>
      <c r="H41" s="91">
        <f t="shared" si="2"/>
        <v>1114</v>
      </c>
      <c r="I41" s="91">
        <f>I40</f>
        <v>17</v>
      </c>
      <c r="J41" s="91">
        <f t="shared" si="2"/>
        <v>70</v>
      </c>
      <c r="K41" s="91">
        <f t="shared" si="2"/>
        <v>0</v>
      </c>
      <c r="L41" s="101">
        <f t="shared" si="0"/>
        <v>37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4825</v>
      </c>
      <c r="F42" s="91">
        <f t="shared" ref="F42:K42" si="3">F14+F22+F37+F41</f>
        <v>4337</v>
      </c>
      <c r="G42" s="91">
        <f t="shared" si="3"/>
        <v>58</v>
      </c>
      <c r="H42" s="91">
        <f t="shared" si="3"/>
        <v>4184</v>
      </c>
      <c r="I42" s="91">
        <f t="shared" si="3"/>
        <v>2319</v>
      </c>
      <c r="J42" s="91">
        <f t="shared" si="3"/>
        <v>641</v>
      </c>
      <c r="K42" s="91">
        <f t="shared" si="3"/>
        <v>53</v>
      </c>
      <c r="L42" s="101">
        <f t="shared" si="0"/>
        <v>488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01.01.2018, Кінець періоду: 31.12.2018&amp;L3445009D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11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5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123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3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2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23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31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14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12</v>
      </c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>
        <v>15</v>
      </c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30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281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8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3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70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165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35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629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46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26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40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19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>
        <v>1</v>
      </c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145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22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4</v>
      </c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18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>
        <v>1</v>
      </c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26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6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5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1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>
        <v>1</v>
      </c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01.01.2018, Кінець періоду: 31.12.2018&amp;L3445009D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191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142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29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35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3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5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2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388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22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10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2</v>
      </c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10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17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83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11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26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2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145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1448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529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33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28500059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8099714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14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196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54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1018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10883384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303912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8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4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1292</v>
      </c>
      <c r="F58" s="96">
        <v>110</v>
      </c>
      <c r="G58" s="96">
        <v>17</v>
      </c>
      <c r="H58" s="96">
        <v>2</v>
      </c>
      <c r="I58" s="96">
        <v>1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67</v>
      </c>
      <c r="F59" s="96">
        <v>18</v>
      </c>
      <c r="G59" s="96">
        <v>1</v>
      </c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1138</v>
      </c>
      <c r="F60" s="96">
        <v>384</v>
      </c>
      <c r="G60" s="96">
        <v>28</v>
      </c>
      <c r="H60" s="96">
        <v>10</v>
      </c>
      <c r="I60" s="96">
        <v>2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1100</v>
      </c>
      <c r="F61" s="96">
        <v>14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Козятинський міськрайонний суд Вінницької області, 
Початок періоду: 01.01.2018, Кінець періоду: 31.12.2018&amp;L3445009D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8.2683307332293288E-2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0.30405405405405406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0.125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1.6867469879518072E-2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0.96472215817385287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1046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1206.25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48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27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65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84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22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Козятинський міськрайонний суд Вінницької області, 
Початок періоду: 01.01.2018, Кінець періоду: 31.12.2018&amp;L3445009D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2019-02-06T12:27:11Z</cp:lastPrinted>
  <dcterms:created xsi:type="dcterms:W3CDTF">2004-04-20T14:33:35Z</dcterms:created>
  <dcterms:modified xsi:type="dcterms:W3CDTF">2019-02-06T12:27:16Z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3445009D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