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віти\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E46" i="15"/>
  <c r="L46" i="15"/>
  <c r="L45" i="15"/>
  <c r="D10" i="22"/>
</calcChain>
</file>

<file path=xl/sharedStrings.xml><?xml version="1.0" encoding="utf-8"?>
<sst xmlns="http://schemas.openxmlformats.org/spreadsheetml/2006/main" count="288" uniqueCount="216">
  <si>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</si>
  <si>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</si>
  <si>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</si>
  <si>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</si>
  <si>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</si>
  <si>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</si>
  <si>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</si>
  <si>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</si>
  <si>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</si>
  <si>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</si>
  <si>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</si>
  <si>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</si>
  <si>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</si>
  <si>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</si>
  <si>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</si>
  <si>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</si>
  <si>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</si>
  <si>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</si>
  <si>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</si>
  <si>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</si>
  <si>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</si>
  <si>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</si>
  <si>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</si>
  <si>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</si>
  <si>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</si>
  <si>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</si>
  <si>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</si>
  <si>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</si>
  <si>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</si>
  <si>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</si>
  <si>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</si>
  <si>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</si>
  <si>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</si>
  <si>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</si>
  <si>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</si>
  <si>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</si>
  <si>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</si>
  <si>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</si>
  <si>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</si>
  <si>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</si>
  <si>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</si>
  <si>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</si>
  <si>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</si>
  <si>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</si>
  <si>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</si>
  <si>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</si>
  <si>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</si>
  <si>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</si>
  <si>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</si>
  <si>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</si>
  <si>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</si>
  <si>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</si>
  <si>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</si>
  <si>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</si>
  <si>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</si>
  <si>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</si>
  <si>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</si>
  <si>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</si>
  <si>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</si>
  <si>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</si>
  <si>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</si>
  <si>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</si>
  <si>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</si>
  <si>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</si>
  <si>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</si>
  <si>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</si>
  <si>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</si>
  <si>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</si>
  <si>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</si>
  <si>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</si>
  <si>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</si>
  <si>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</si>
  <si>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</si>
  <si>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</si>
  <si>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</si>
  <si>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</si>
  <si>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</si>
  <si>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</si>
  <si>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</si>
  <si>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</si>
  <si>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</si>
  <si>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</si>
  <si>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</si>
  <si>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</si>
  <si>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</si>
  <si>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</si>
  <si>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</si>
  <si>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</si>
  <si>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</si>
  <si>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</si>
  <si>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</si>
  <si>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</si>
  <si>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</si>
  <si>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</si>
  <si>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</si>
  <si>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</si>
  <si>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</si>
  <si>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</si>
  <si>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</si>
  <si>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</si>
  <si>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</si>
  <si>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</si>
  <si>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</si>
  <si>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</si>
  <si>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</si>
  <si>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</si>
  <si>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</si>
  <si>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</si>
  <si>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</si>
  <si>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</si>
  <si>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</si>
  <si>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</si>
  <si>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</si>
  <si>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</si>
  <si>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</si>
  <si>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</si>
  <si>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</si>
  <si>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</si>
  <si>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</si>
  <si>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</si>
  <si>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</si>
  <si>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</si>
  <si>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</si>
  <si>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</si>
  <si>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</si>
  <si>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</si>
  <si>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</si>
  <si>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</si>
  <si>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</si>
  <si>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</si>
  <si>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</si>
  <si>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</si>
  <si>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</si>
  <si>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</si>
  <si>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</si>
  <si>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</si>
  <si>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</si>
  <si>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</si>
  <si>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</si>
  <si>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</si>
  <si>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</si>
  <si>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</si>
  <si>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</si>
  <si>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</si>
  <si>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</si>
  <si>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</si>
  <si>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</si>
  <si>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</si>
  <si>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</si>
  <si>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</si>
  <si>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</si>
  <si>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</si>
  <si>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</si>
  <si>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</si>
  <si>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</si>
  <si>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</si>
  <si>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</si>
  <si>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</si>
  <si>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</si>
  <si>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</si>
  <si>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</si>
  <si>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</si>
  <si>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</si>
  <si>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</si>
  <si>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</si>
  <si>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</si>
  <si>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</si>
  <si>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</si>
  <si>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</si>
  <si>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</si>
  <si>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</si>
  <si>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</si>
  <si>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</si>
  <si>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</si>
  <si>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</si>
  <si>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</si>
  <si>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</si>
  <si>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</si>
  <si>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</si>
  <si>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</si>
  <si>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</si>
  <si>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</si>
  <si>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</si>
  <si>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</si>
  <si>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</si>
  <si>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</si>
  <si>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</si>
  <si>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</si>
  <si>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</si>
  <si>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</si>
  <si>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</si>
  <si>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</si>
  <si>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</si>
  <si>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</si>
  <si>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</si>
  <si>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</si>
  <si>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</si>
  <si>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</si>
  <si>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</si>
  <si>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</si>
  <si>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</si>
  <si>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</si>
  <si>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</si>
  <si>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</si>
  <si>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</si>
  <si>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</si>
  <si>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</si>
  <si>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</si>
  <si>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Менський районний суд Чернігівської області</t>
  </si>
  <si>
    <t>15600.м. Мена.вул. Сіверський шлях 146</t>
  </si>
  <si>
    <t>Доручення судів України / іноземних судів</t>
  </si>
  <si>
    <t xml:space="preserve">Розглянуто справ судом присяжних </t>
  </si>
  <si>
    <t>О.А. Савченко</t>
  </si>
  <si>
    <t>Ю.В. Ромащенко</t>
  </si>
  <si>
    <t>inbox@mn.cn.court.gov.ua</t>
  </si>
  <si>
    <t>18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</si>
</sst>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14" fontId="2" fillId="0" borderId="16" xfId="0" applyNumberFormat="1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14" fontId="2" fillId="0" borderId="21" xfId="0" applyNumberFormat="1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&amp;C&amp;L868E0199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183</v>
      </c>
      <c r="F6" s="105">
        <v>147</v>
      </c>
      <c r="G6" s="105">
        <v>3</v>
      </c>
      <c r="H6" s="105">
        <v>142</v>
      </c>
      <c r="I6" s="105" t="s">
        <v>206</v>
      </c>
      <c r="J6" s="105">
        <v>41</v>
      </c>
      <c r="K6" s="84">
        <v>1</v>
      </c>
      <c r="L6" s="91">
        <f t="shared" ref="L6:L46" si="0">E6-F6</f>
        <v>36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427</v>
      </c>
      <c r="F7" s="105">
        <v>418</v>
      </c>
      <c r="G7" s="105"/>
      <c r="H7" s="105">
        <v>420</v>
      </c>
      <c r="I7" s="105">
        <v>341</v>
      </c>
      <c r="J7" s="105">
        <v>7</v>
      </c>
      <c r="K7" s="84"/>
      <c r="L7" s="91">
        <f t="shared" si="0"/>
        <v>9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5</v>
      </c>
      <c r="F8" s="105">
        <v>4</v>
      </c>
      <c r="G8" s="105"/>
      <c r="H8" s="105">
        <v>5</v>
      </c>
      <c r="I8" s="105"/>
      <c r="J8" s="105"/>
      <c r="K8" s="84"/>
      <c r="L8" s="91">
        <f t="shared" si="0"/>
        <v>1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257</v>
      </c>
      <c r="F9" s="105">
        <v>236</v>
      </c>
      <c r="G9" s="105">
        <v>1</v>
      </c>
      <c r="H9" s="85">
        <v>251</v>
      </c>
      <c r="I9" s="105">
        <v>157</v>
      </c>
      <c r="J9" s="105">
        <v>6</v>
      </c>
      <c r="K9" s="84"/>
      <c r="L9" s="91">
        <f t="shared" si="0"/>
        <v>21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4</v>
      </c>
      <c r="F10" s="105">
        <v>3</v>
      </c>
      <c r="G10" s="105"/>
      <c r="H10" s="105">
        <v>4</v>
      </c>
      <c r="I10" s="105"/>
      <c r="J10" s="105"/>
      <c r="K10" s="84"/>
      <c r="L10" s="91">
        <f t="shared" si="0"/>
        <v>1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10</v>
      </c>
      <c r="F12" s="105">
        <v>8</v>
      </c>
      <c r="G12" s="105"/>
      <c r="H12" s="105">
        <v>10</v>
      </c>
      <c r="I12" s="105">
        <v>7</v>
      </c>
      <c r="J12" s="105"/>
      <c r="K12" s="84"/>
      <c r="L12" s="91">
        <f t="shared" si="0"/>
        <v>2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5</v>
      </c>
      <c r="F14" s="112">
        <v>4</v>
      </c>
      <c r="G14" s="112"/>
      <c r="H14" s="112">
        <v>4</v>
      </c>
      <c r="I14" s="112">
        <v>2</v>
      </c>
      <c r="J14" s="112">
        <v>1</v>
      </c>
      <c r="K14" s="94"/>
      <c r="L14" s="91">
        <f t="shared" si="0"/>
        <v>1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891</v>
      </c>
      <c r="F16" s="86">
        <f t="shared" si="1"/>
        <v>820</v>
      </c>
      <c r="G16" s="86">
        <f t="shared" si="1"/>
        <v>4</v>
      </c>
      <c r="H16" s="86">
        <f t="shared" si="1"/>
        <v>836</v>
      </c>
      <c r="I16" s="86">
        <f t="shared" si="1"/>
        <v>507</v>
      </c>
      <c r="J16" s="86">
        <f t="shared" si="1"/>
        <v>55</v>
      </c>
      <c r="K16" s="86">
        <f t="shared" si="1"/>
        <v>1</v>
      </c>
      <c r="L16" s="91">
        <f t="shared" si="0"/>
        <v>71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17</v>
      </c>
      <c r="F17" s="84">
        <v>17</v>
      </c>
      <c r="G17" s="84"/>
      <c r="H17" s="84">
        <v>17</v>
      </c>
      <c r="I17" s="84">
        <v>5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6</v>
      </c>
      <c r="F18" s="84">
        <v>6</v>
      </c>
      <c r="G18" s="84">
        <v>1</v>
      </c>
      <c r="H18" s="84">
        <v>5</v>
      </c>
      <c r="I18" s="84">
        <v>3</v>
      </c>
      <c r="J18" s="84">
        <v>1</v>
      </c>
      <c r="K18" s="84"/>
      <c r="L18" s="91">
        <f t="shared" si="0"/>
        <v>0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3</v>
      </c>
      <c r="F20" s="84">
        <v>3</v>
      </c>
      <c r="G20" s="84"/>
      <c r="H20" s="84">
        <v>3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21</v>
      </c>
      <c r="F25" s="94">
        <v>21</v>
      </c>
      <c r="G25" s="94">
        <v>1</v>
      </c>
      <c r="H25" s="94">
        <v>20</v>
      </c>
      <c r="I25" s="94">
        <v>3</v>
      </c>
      <c r="J25" s="94">
        <v>1</v>
      </c>
      <c r="K25" s="94"/>
      <c r="L25" s="91">
        <f t="shared" si="0"/>
        <v>0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25</v>
      </c>
      <c r="F26" s="84">
        <v>24</v>
      </c>
      <c r="G26" s="84"/>
      <c r="H26" s="84">
        <v>25</v>
      </c>
      <c r="I26" s="84">
        <v>20</v>
      </c>
      <c r="J26" s="84"/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2</v>
      </c>
      <c r="F27" s="84">
        <v>2</v>
      </c>
      <c r="G27" s="84"/>
      <c r="H27" s="84">
        <v>2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512</v>
      </c>
      <c r="F28" s="84">
        <v>497</v>
      </c>
      <c r="G28" s="84"/>
      <c r="H28" s="84">
        <v>502</v>
      </c>
      <c r="I28" s="84">
        <v>473</v>
      </c>
      <c r="J28" s="84">
        <v>10</v>
      </c>
      <c r="K28" s="84"/>
      <c r="L28" s="91">
        <f t="shared" si="0"/>
        <v>15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548</v>
      </c>
      <c r="F29" s="84">
        <v>473</v>
      </c>
      <c r="G29" s="84"/>
      <c r="H29" s="84">
        <v>449</v>
      </c>
      <c r="I29" s="84">
        <v>394</v>
      </c>
      <c r="J29" s="84">
        <v>99</v>
      </c>
      <c r="K29" s="84">
        <v>1</v>
      </c>
      <c r="L29" s="91">
        <f t="shared" si="0"/>
        <v>75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40</v>
      </c>
      <c r="F30" s="84">
        <v>39</v>
      </c>
      <c r="G30" s="84"/>
      <c r="H30" s="84">
        <v>39</v>
      </c>
      <c r="I30" s="84">
        <v>37</v>
      </c>
      <c r="J30" s="84">
        <v>1</v>
      </c>
      <c r="K30" s="84"/>
      <c r="L30" s="91">
        <f t="shared" si="0"/>
        <v>1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46</v>
      </c>
      <c r="F31" s="84">
        <v>37</v>
      </c>
      <c r="G31" s="84"/>
      <c r="H31" s="84">
        <v>42</v>
      </c>
      <c r="I31" s="84">
        <v>39</v>
      </c>
      <c r="J31" s="84">
        <v>4</v>
      </c>
      <c r="K31" s="84"/>
      <c r="L31" s="91">
        <f t="shared" si="0"/>
        <v>9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6</v>
      </c>
      <c r="F32" s="84">
        <v>6</v>
      </c>
      <c r="G32" s="84"/>
      <c r="H32" s="84">
        <v>6</v>
      </c>
      <c r="I32" s="84"/>
      <c r="J32" s="84"/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3</v>
      </c>
      <c r="F36" s="84">
        <v>3</v>
      </c>
      <c r="G36" s="84"/>
      <c r="H36" s="84">
        <v>3</v>
      </c>
      <c r="I36" s="84">
        <v>1</v>
      </c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25</v>
      </c>
      <c r="F37" s="84">
        <v>23</v>
      </c>
      <c r="G37" s="84"/>
      <c r="H37" s="84">
        <v>21</v>
      </c>
      <c r="I37" s="84">
        <v>16</v>
      </c>
      <c r="J37" s="84">
        <v>4</v>
      </c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3</v>
      </c>
      <c r="F39" s="84">
        <v>3</v>
      </c>
      <c r="G39" s="84"/>
      <c r="H39" s="84">
        <v>3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700</v>
      </c>
      <c r="F40" s="94">
        <v>611</v>
      </c>
      <c r="G40" s="94"/>
      <c r="H40" s="94">
        <v>582</v>
      </c>
      <c r="I40" s="94">
        <v>471</v>
      </c>
      <c r="J40" s="94">
        <v>118</v>
      </c>
      <c r="K40" s="94">
        <v>1</v>
      </c>
      <c r="L40" s="91">
        <f t="shared" si="0"/>
        <v>89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396</v>
      </c>
      <c r="F41" s="84">
        <v>382</v>
      </c>
      <c r="G41" s="84"/>
      <c r="H41" s="84">
        <v>374</v>
      </c>
      <c r="I41" s="84" t="s">
        <v>206</v>
      </c>
      <c r="J41" s="84">
        <v>22</v>
      </c>
      <c r="K41" s="84"/>
      <c r="L41" s="91">
        <f t="shared" si="0"/>
        <v>14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9</v>
      </c>
      <c r="F42" s="84">
        <v>8</v>
      </c>
      <c r="G42" s="84"/>
      <c r="H42" s="84">
        <v>9</v>
      </c>
      <c r="I42" s="84" t="s">
        <v>206</v>
      </c>
      <c r="J42" s="84"/>
      <c r="K42" s="84"/>
      <c r="L42" s="91">
        <f t="shared" si="0"/>
        <v>1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4</v>
      </c>
      <c r="I43" s="84">
        <v>3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3</v>
      </c>
      <c r="F44" s="84">
        <v>3</v>
      </c>
      <c r="G44" s="84"/>
      <c r="H44" s="84">
        <v>3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403</v>
      </c>
      <c r="F45" s="84">
        <f>F41+F43+F44</f>
        <v>389</v>
      </c>
      <c r="G45" s="84">
        <f>G41+G43+G44</f>
        <v>0</v>
      </c>
      <c r="H45" s="84">
        <f>H41+H43+H44</f>
        <v>381</v>
      </c>
      <c r="I45" s="84">
        <f>I43+I44</f>
        <v>5</v>
      </c>
      <c r="J45" s="84">
        <f>J41+J43+J44</f>
        <v>22</v>
      </c>
      <c r="K45" s="84">
        <f>K41+K43+K44</f>
        <v>0</v>
      </c>
      <c r="L45" s="91">
        <f t="shared" si="0"/>
        <v>14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2015</v>
      </c>
      <c r="F46" s="84">
        <f t="shared" si="2"/>
        <v>1841</v>
      </c>
      <c r="G46" s="84">
        <f t="shared" si="2"/>
        <v>5</v>
      </c>
      <c r="H46" s="84">
        <f t="shared" si="2"/>
        <v>1819</v>
      </c>
      <c r="I46" s="84">
        <f t="shared" si="2"/>
        <v>986</v>
      </c>
      <c r="J46" s="84">
        <f t="shared" si="2"/>
        <v>196</v>
      </c>
      <c r="K46" s="84">
        <f t="shared" si="2"/>
        <v>2</v>
      </c>
      <c r="L46" s="91">
        <f t="shared" si="0"/>
        <v>174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&amp;R2&amp;C&amp;R2&amp;L868E0199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39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/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13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/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3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3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61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3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14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28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273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15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2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36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6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3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3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2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2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/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&amp;R3&amp;C&amp;R3&amp;L868E0199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142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88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7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1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46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5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1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171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563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23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3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20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4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56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176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173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533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167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8410981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4759876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5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6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143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9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5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5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1676</v>
      </c>
      <c r="F57" s="115">
        <f>F58+F61+F62+F63</f>
        <v>136</v>
      </c>
      <c r="G57" s="115">
        <f>G58+G61+G62+G63</f>
        <v>7</v>
      </c>
      <c r="H57" s="115">
        <f>H58+H61+H62+H63</f>
        <v>0</v>
      </c>
      <c r="I57" s="115">
        <f>I58+I61+I62+I63</f>
        <v>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792</v>
      </c>
      <c r="F58" s="94">
        <v>43</v>
      </c>
      <c r="G58" s="94">
        <v>1</v>
      </c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>
        <v>103</v>
      </c>
      <c r="F59" s="86">
        <v>38</v>
      </c>
      <c r="G59" s="86">
        <v>1</v>
      </c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419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18</v>
      </c>
      <c r="F61" s="84">
        <v>2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489</v>
      </c>
      <c r="F62" s="84">
        <v>88</v>
      </c>
      <c r="G62" s="84">
        <v>5</v>
      </c>
      <c r="H62" s="84"/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377</v>
      </c>
      <c r="F63" s="84">
        <v>3</v>
      </c>
      <c r="G63" s="84">
        <v>1</v>
      </c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829</v>
      </c>
      <c r="G67" s="108">
        <v>4728757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308</v>
      </c>
      <c r="G68" s="88">
        <v>4057659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521</v>
      </c>
      <c r="G69" s="88">
        <v>671098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216</v>
      </c>
      <c r="G70" s="108">
        <v>123675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>
        <v>1</v>
      </c>
      <c r="G71" s="88">
        <v>1051</v>
      </c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&amp;R4&amp;C&amp;R4&amp;L868E0199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1.0204081632653061</v>
      </c>
    </row>
    <row r="4" spans="1:4" ht="18" customHeight="1" x14ac:dyDescent="0.2">
      <c r="A4" s="328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1.8181818181818181</v>
      </c>
    </row>
    <row r="5" spans="1:4" ht="18" customHeight="1" x14ac:dyDescent="0.2">
      <c r="A5" s="329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9"/>
      <c r="B6" s="64" t="s">
        <v>179</v>
      </c>
      <c r="C6" s="10">
        <v>4</v>
      </c>
      <c r="D6" s="111">
        <f>IF('розділ 1 '!J40&lt;&gt;0,'розділ 1 '!K40*100/'розділ 1 '!J40,0)</f>
        <v>0.84745762711864403</v>
      </c>
    </row>
    <row r="7" spans="1:4" ht="18" customHeight="1" x14ac:dyDescent="0.2">
      <c r="A7" s="329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98.804997284084735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363.8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403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34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21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69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6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22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61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23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1" t="s">
        <v>167</v>
      </c>
      <c r="B20" s="331"/>
      <c r="C20" s="332" t="s">
        <v>212</v>
      </c>
      <c r="D20" s="332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3" t="s">
        <v>213</v>
      </c>
      <c r="D23" s="333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>
        <v>26709</v>
      </c>
      <c r="D25" s="326"/>
    </row>
    <row r="26" spans="1:7" x14ac:dyDescent="0.2">
      <c r="A26" s="63" t="s">
        <v>100</v>
      </c>
      <c r="B26" s="82"/>
      <c r="C26" s="327">
        <v>24518</v>
      </c>
      <c r="D26" s="256"/>
    </row>
    <row r="27" spans="1:7" x14ac:dyDescent="0.2">
      <c r="A27" s="62" t="s">
        <v>101</v>
      </c>
      <c r="B27" s="83"/>
      <c r="C27" s="256" t="s">
        <v>214</v>
      </c>
      <c r="D27" s="256"/>
    </row>
    <row r="28" spans="1:7" ht="15.75" customHeight="1" x14ac:dyDescent="0.2"/>
    <row r="29" spans="1:7" ht="12.75" customHeight="1" x14ac:dyDescent="0.2">
      <c r="C29" s="330" t="s">
        <v>215</v>
      </c>
      <c r="D29" s="33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&amp;R5&amp;C&amp;R5&amp;L868E0199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rezerv</cp:lastModifiedBy>
  <cp:lastPrinted>2020-09-01T06:11:52Z</cp:lastPrinted>
  <dcterms:created xsi:type="dcterms:W3CDTF">2004-04-20T14:33:35Z</dcterms:created>
  <dcterms:modified xsi:type="dcterms:W3CDTF">2021-02-19T06:23:45Z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868E0199</vt:lpwstr>
  </property>
  <property fmtid="{D5CDD505-2E9C-101B-9397-08002B2CF9AE}" pid="9" name="Підрозділ">
    <vt:lpwstr>Менський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