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D9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H16"/>
  <c r="I16"/>
  <c r="J16"/>
  <c r="J46"/>
  <c r="D3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H46"/>
  <c r="G46"/>
  <c r="K45"/>
  <c r="K46"/>
  <c r="J45"/>
  <c r="D7" i="22"/>
  <c r="I45" i="15"/>
  <c r="I46"/>
  <c r="H45"/>
  <c r="G45"/>
  <c r="F45"/>
  <c r="F46"/>
  <c r="D8" i="22"/>
  <c r="E45" i="15"/>
  <c r="E46"/>
  <c r="L46"/>
  <c r="D10" i="22"/>
  <c r="L45" i="15"/>
  <c r="D4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<sst xmlns="http://schemas.openxmlformats.org/spreadsheetml/2006/main" count="295" uniqueCount="222">
  <si>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</si>
  <si>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</si>
  <si>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</si>
  <si>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</si>
  <si>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</si>
  <si>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</si>
  <si>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</si>
  <si>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</si>
  <si>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</si>
  <si>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</si>
  <si>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</si>
  <si>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</si>
  <si>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</si>
  <si>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</si>
  <si>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</si>
  <si>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</si>
  <si>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</si>
  <si>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</si>
  <si>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</si>
  <si>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</si>
  <si>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</si>
  <si>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</si>
  <si>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</si>
  <si>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</si>
  <si>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</si>
  <si>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</si>
  <si>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</si>
  <si>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</si>
  <si>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</si>
  <si>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</si>
  <si>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</si>
  <si>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</si>
  <si>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</si>
  <si>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</si>
  <si>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</si>
  <si>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</si>
  <si>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</si>
  <si>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</si>
  <si>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</si>
  <si>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</si>
  <si>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</si>
  <si>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</si>
  <si>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</si>
  <si>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</si>
  <si>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</si>
  <si>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</si>
  <si>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</si>
  <si>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</si>
  <si>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</si>
  <si>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</si>
  <si>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</si>
  <si>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</si>
  <si>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</si>
  <si>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</si>
  <si>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</si>
  <si>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</si>
  <si>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</si>
  <si>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</si>
  <si>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</si>
  <si>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</si>
  <si>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</si>
  <si>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</si>
  <si>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</si>
  <si>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</si>
  <si>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</si>
  <si>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</si>
  <si>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</si>
  <si>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</si>
  <si>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</si>
  <si>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</si>
  <si>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</si>
  <si>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</si>
  <si>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</si>
  <si>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</si>
  <si>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</si>
  <si>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</si>
  <si>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</si>
  <si>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</si>
  <si>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</si>
  <si>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</si>
  <si>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</si>
  <si>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</si>
  <si>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</si>
  <si>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</si>
  <si>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</si>
  <si>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</si>
  <si>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</si>
  <si>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</si>
  <si>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</si>
  <si>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</si>
  <si>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</si>
  <si>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</si>
  <si>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</si>
  <si>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</si>
  <si>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</si>
  <si>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</si>
  <si>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</si>
  <si>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</si>
  <si>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</si>
  <si>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</si>
  <si>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</si>
  <si>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</si>
  <si>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</si>
  <si>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</si>
  <si>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</si>
  <si>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</si>
  <si>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</si>
  <si>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</si>
  <si>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</si>
  <si>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</si>
  <si>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</si>
  <si>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</si>
  <si>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</si>
  <si>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</si>
  <si>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</si>
  <si>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</si>
  <si>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</si>
  <si>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</si>
  <si>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</si>
  <si>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</si>
  <si>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</si>
  <si>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</si>
  <si>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</si>
  <si>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</si>
  <si>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</si>
  <si>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</si>
  <si>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</si>
  <si>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</si>
  <si>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</si>
  <si>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</si>
  <si>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</si>
  <si>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</si>
  <si>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</si>
  <si>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</si>
  <si>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</si>
  <si>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</si>
  <si>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</si>
  <si>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</si>
  <si>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</si>
  <si>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</si>
  <si>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</si>
  <si>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</si>
  <si>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</si>
  <si>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</si>
  <si>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</si>
  <si>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</si>
  <si>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</si>
  <si>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</si>
  <si>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</si>
  <si>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</si>
  <si>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</si>
  <si>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</si>
  <si>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</si>
  <si>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</si>
  <si>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</si>
  <si>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</si>
  <si>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</si>
  <si>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</si>
  <si>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</si>
  <si>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</si>
  <si>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</si>
  <si>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</si>
  <si>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</si>
  <si>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</si>
  <si>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</si>
  <si>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</si>
  <si>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</si>
  <si>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</si>
  <si>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</si>
  <si>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</si>
  <si>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</si>
  <si>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</si>
  <si>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</si>
  <si>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</si>
  <si>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</si>
  <si>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</si>
  <si>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</si>
  <si>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</si>
  <si>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</si>
  <si>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</si>
  <si>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</si>
  <si>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</si>
  <si>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</si>
  <si>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</si>
  <si>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</si>
  <si>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</si>
  <si>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</si>
  <si>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</si>
  <si>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</si>
  <si>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</si>
  <si>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</si>
  <si>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</si>
  <si>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</si>
  <si>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</si>
  <si>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</si>
  <si>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</si>
  <si>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</si>
  <si>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</si>
  <si>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</si>
  <si>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</si>
  <si>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</si>
  <si>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</si>
  <si>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</si>
  <si>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</si>
  <si>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</si>
  <si>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</si>
  <si>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</si>
  <si>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</si>
  <si>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</si>
  <si>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</si>
  <si>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</si>
  <si>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</si>
  <si>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Дубенський міськрайонний суд Рівненської області</t>
  </si>
  <si>
    <t>35600.м. Дубно.вул. Д. Галицького 22</t>
  </si>
  <si>
    <t>Доручення судів України / іноземних судів</t>
  </si>
  <si>
    <t xml:space="preserve">Розглянуто справ судом присяжних </t>
  </si>
  <si>
    <t>Р.В.Ралець</t>
  </si>
  <si>
    <t>М.М. Метелюк</t>
  </si>
  <si>
    <t>(03656) 4-28-07</t>
  </si>
  <si>
    <t>(03656) 4-21-39</t>
  </si>
  <si>
    <t>inbox@db.rv.court.gov.ua</t>
  </si>
  <si>
    <t>11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</si>
</sst>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&amp;C&amp;L39038CEA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330</v>
      </c>
      <c r="F6" s="103">
        <v>222</v>
      </c>
      <c r="G6" s="103">
        <v>1</v>
      </c>
      <c r="H6" s="103">
        <v>237</v>
      </c>
      <c r="I6" s="121" t="s">
        <v>210</v>
      </c>
      <c r="J6" s="103">
        <v>93</v>
      </c>
      <c r="K6" s="84">
        <v>27</v>
      </c>
      <c r="L6" s="91">
        <f t="shared" ref="L6:L46" si="0">E6-F6</f>
        <v>108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571</v>
      </c>
      <c r="F7" s="103">
        <v>566</v>
      </c>
      <c r="G7" s="103">
        <v>1</v>
      </c>
      <c r="H7" s="103">
        <v>567</v>
      </c>
      <c r="I7" s="103">
        <v>489</v>
      </c>
      <c r="J7" s="103">
        <v>4</v>
      </c>
      <c r="K7" s="84">
        <v>2</v>
      </c>
      <c r="L7" s="91">
        <f t="shared" si="0"/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100</v>
      </c>
      <c r="F9" s="103">
        <v>85</v>
      </c>
      <c r="G9" s="103"/>
      <c r="H9" s="85">
        <v>92</v>
      </c>
      <c r="I9" s="103">
        <v>69</v>
      </c>
      <c r="J9" s="103">
        <v>8</v>
      </c>
      <c r="K9" s="84"/>
      <c r="L9" s="91">
        <f t="shared" si="0"/>
        <v>15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6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1012</v>
      </c>
      <c r="F16" s="84">
        <f t="shared" si="1"/>
        <v>884</v>
      </c>
      <c r="G16" s="84">
        <f t="shared" si="1"/>
        <v>2</v>
      </c>
      <c r="H16" s="84">
        <f t="shared" si="1"/>
        <v>907</v>
      </c>
      <c r="I16" s="84">
        <f t="shared" si="1"/>
        <v>567</v>
      </c>
      <c r="J16" s="84">
        <f t="shared" si="1"/>
        <v>105</v>
      </c>
      <c r="K16" s="84">
        <f t="shared" si="1"/>
        <v>29</v>
      </c>
      <c r="L16" s="91">
        <f t="shared" si="0"/>
        <v>128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69</v>
      </c>
      <c r="F17" s="84">
        <v>65</v>
      </c>
      <c r="G17" s="84"/>
      <c r="H17" s="84">
        <v>64</v>
      </c>
      <c r="I17" s="84">
        <v>51</v>
      </c>
      <c r="J17" s="84">
        <v>5</v>
      </c>
      <c r="K17" s="84"/>
      <c r="L17" s="91">
        <f t="shared" si="0"/>
        <v>4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56</v>
      </c>
      <c r="F18" s="84">
        <v>51</v>
      </c>
      <c r="G18" s="84"/>
      <c r="H18" s="84">
        <v>53</v>
      </c>
      <c r="I18" s="84">
        <v>45</v>
      </c>
      <c r="J18" s="84">
        <v>3</v>
      </c>
      <c r="K18" s="84"/>
      <c r="L18" s="91">
        <f t="shared" si="0"/>
        <v>5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75</v>
      </c>
      <c r="F25" s="94">
        <v>68</v>
      </c>
      <c r="G25" s="94"/>
      <c r="H25" s="94">
        <v>67</v>
      </c>
      <c r="I25" s="94">
        <v>46</v>
      </c>
      <c r="J25" s="94">
        <v>8</v>
      </c>
      <c r="K25" s="94"/>
      <c r="L25" s="91">
        <f t="shared" si="0"/>
        <v>7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499</v>
      </c>
      <c r="F26" s="84">
        <v>450</v>
      </c>
      <c r="G26" s="84">
        <v>1</v>
      </c>
      <c r="H26" s="84">
        <v>489</v>
      </c>
      <c r="I26" s="84">
        <v>327</v>
      </c>
      <c r="J26" s="84">
        <v>10</v>
      </c>
      <c r="K26" s="84"/>
      <c r="L26" s="91">
        <f t="shared" si="0"/>
        <v>49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23</v>
      </c>
      <c r="F27" s="111">
        <v>22</v>
      </c>
      <c r="G27" s="111"/>
      <c r="H27" s="111">
        <v>23</v>
      </c>
      <c r="I27" s="111">
        <v>19</v>
      </c>
      <c r="J27" s="111"/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858</v>
      </c>
      <c r="F28" s="84">
        <v>731</v>
      </c>
      <c r="G28" s="84">
        <v>2</v>
      </c>
      <c r="H28" s="84">
        <v>817</v>
      </c>
      <c r="I28" s="84">
        <v>770</v>
      </c>
      <c r="J28" s="84">
        <v>41</v>
      </c>
      <c r="K28" s="84"/>
      <c r="L28" s="91">
        <f t="shared" si="0"/>
        <v>127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1188</v>
      </c>
      <c r="F29" s="84">
        <v>778</v>
      </c>
      <c r="G29" s="84">
        <v>6</v>
      </c>
      <c r="H29" s="84">
        <v>915</v>
      </c>
      <c r="I29" s="84">
        <v>788</v>
      </c>
      <c r="J29" s="84">
        <v>273</v>
      </c>
      <c r="K29" s="84">
        <v>32</v>
      </c>
      <c r="L29" s="91">
        <f t="shared" si="0"/>
        <v>410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122</v>
      </c>
      <c r="F30" s="84">
        <v>114</v>
      </c>
      <c r="G30" s="84"/>
      <c r="H30" s="84">
        <v>121</v>
      </c>
      <c r="I30" s="84">
        <v>117</v>
      </c>
      <c r="J30" s="84">
        <v>1</v>
      </c>
      <c r="K30" s="84"/>
      <c r="L30" s="91">
        <f t="shared" si="0"/>
        <v>8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139</v>
      </c>
      <c r="F31" s="84">
        <v>117</v>
      </c>
      <c r="G31" s="84"/>
      <c r="H31" s="84">
        <v>124</v>
      </c>
      <c r="I31" s="84">
        <v>119</v>
      </c>
      <c r="J31" s="84">
        <v>15</v>
      </c>
      <c r="K31" s="84"/>
      <c r="L31" s="91">
        <f t="shared" si="0"/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</v>
      </c>
      <c r="F32" s="84">
        <v>8</v>
      </c>
      <c r="G32" s="84"/>
      <c r="H32" s="84">
        <v>5</v>
      </c>
      <c r="I32" s="84">
        <v>2</v>
      </c>
      <c r="J32" s="84">
        <v>4</v>
      </c>
      <c r="K32" s="84"/>
      <c r="L32" s="91">
        <f t="shared" si="0"/>
        <v>1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6</v>
      </c>
      <c r="F36" s="84">
        <v>6</v>
      </c>
      <c r="G36" s="84"/>
      <c r="H36" s="84">
        <v>5</v>
      </c>
      <c r="I36" s="84">
        <v>2</v>
      </c>
      <c r="J36" s="84">
        <v>1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72</v>
      </c>
      <c r="F37" s="84">
        <v>54</v>
      </c>
      <c r="G37" s="84"/>
      <c r="H37" s="84">
        <v>67</v>
      </c>
      <c r="I37" s="84">
        <v>44</v>
      </c>
      <c r="J37" s="84">
        <v>5</v>
      </c>
      <c r="K37" s="84"/>
      <c r="L37" s="91">
        <f t="shared" si="0"/>
        <v>18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2</v>
      </c>
      <c r="F38" s="84">
        <v>1</v>
      </c>
      <c r="G38" s="84"/>
      <c r="H38" s="84">
        <v>1</v>
      </c>
      <c r="I38" s="84"/>
      <c r="J38" s="84">
        <v>1</v>
      </c>
      <c r="K38" s="84"/>
      <c r="L38" s="91">
        <f t="shared" si="0"/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6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2042</v>
      </c>
      <c r="F40" s="94">
        <v>1530</v>
      </c>
      <c r="G40" s="94">
        <v>7</v>
      </c>
      <c r="H40" s="94">
        <v>1691</v>
      </c>
      <c r="I40" s="94">
        <v>1303</v>
      </c>
      <c r="J40" s="94">
        <v>351</v>
      </c>
      <c r="K40" s="94">
        <v>32</v>
      </c>
      <c r="L40" s="91">
        <f t="shared" si="0"/>
        <v>512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1319</v>
      </c>
      <c r="F41" s="84">
        <v>1245</v>
      </c>
      <c r="G41" s="84"/>
      <c r="H41" s="84">
        <v>1256</v>
      </c>
      <c r="I41" s="121" t="s">
        <v>210</v>
      </c>
      <c r="J41" s="84">
        <v>63</v>
      </c>
      <c r="K41" s="84"/>
      <c r="L41" s="91">
        <f t="shared" si="0"/>
        <v>74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25</v>
      </c>
      <c r="F42" s="84">
        <v>25</v>
      </c>
      <c r="G42" s="84"/>
      <c r="H42" s="84">
        <v>22</v>
      </c>
      <c r="I42" s="121" t="s">
        <v>210</v>
      </c>
      <c r="J42" s="84">
        <v>3</v>
      </c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7</v>
      </c>
      <c r="G43" s="84"/>
      <c r="H43" s="84">
        <v>6</v>
      </c>
      <c r="I43" s="84">
        <v>5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1328</v>
      </c>
      <c r="F45" s="84">
        <f t="shared" ref="F45:K45" si="2">F41+F43+F44</f>
        <v>1254</v>
      </c>
      <c r="G45" s="84">
        <f t="shared" si="2"/>
        <v>0</v>
      </c>
      <c r="H45" s="84">
        <f t="shared" si="2"/>
        <v>1264</v>
      </c>
      <c r="I45" s="84">
        <f>I43+I44</f>
        <v>5</v>
      </c>
      <c r="J45" s="84">
        <f t="shared" si="2"/>
        <v>64</v>
      </c>
      <c r="K45" s="84">
        <f t="shared" si="2"/>
        <v>0</v>
      </c>
      <c r="L45" s="91">
        <f t="shared" si="0"/>
        <v>74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4457</v>
      </c>
      <c r="F46" s="84">
        <f t="shared" si="3"/>
        <v>3736</v>
      </c>
      <c r="G46" s="84">
        <f t="shared" si="3"/>
        <v>9</v>
      </c>
      <c r="H46" s="84">
        <f t="shared" si="3"/>
        <v>3929</v>
      </c>
      <c r="I46" s="84">
        <f t="shared" si="3"/>
        <v>1921</v>
      </c>
      <c r="J46" s="84">
        <f t="shared" si="3"/>
        <v>528</v>
      </c>
      <c r="K46" s="84">
        <f t="shared" si="3"/>
        <v>61</v>
      </c>
      <c r="L46" s="91">
        <f t="shared" si="0"/>
        <v>721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&amp;R2&amp;C&amp;R2&amp;L39038CEA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19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108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40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&amp;R3&amp;C&amp;R3&amp;L39038CEA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237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131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42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12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14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627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7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181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605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515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1269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773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23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3059</v>
      </c>
      <c r="F58" s="109">
        <f>F59+F62+F63+F64</f>
        <v>726</v>
      </c>
      <c r="G58" s="109">
        <f>G59+G62+G63+G64</f>
        <v>115</v>
      </c>
      <c r="H58" s="109">
        <f>H59+H62+H63+H64</f>
        <v>18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801</v>
      </c>
      <c r="F59" s="94">
        <v>79</v>
      </c>
      <c r="G59" s="94">
        <v>16</v>
      </c>
      <c r="H59" s="94">
        <v>6</v>
      </c>
      <c r="I59" s="94">
        <v>5</v>
      </c>
    </row>
    <row r="60" spans="1:9" ht="13.5" customHeight="1">
      <c r="A60" s="249" t="s">
        <v>203</v>
      </c>
      <c r="B60" s="250"/>
      <c r="C60" s="250"/>
      <c r="D60" s="251"/>
      <c r="E60" s="86">
        <v>145</v>
      </c>
      <c r="F60" s="86">
        <v>67</v>
      </c>
      <c r="G60" s="86">
        <v>14</v>
      </c>
      <c r="H60" s="86">
        <v>6</v>
      </c>
      <c r="I60" s="86">
        <v>5</v>
      </c>
    </row>
    <row r="61" spans="1:9" ht="13.5" customHeight="1">
      <c r="A61" s="249" t="s">
        <v>204</v>
      </c>
      <c r="B61" s="250"/>
      <c r="C61" s="250"/>
      <c r="D61" s="251"/>
      <c r="E61" s="86">
        <v>564</v>
      </c>
      <c r="F61" s="86">
        <v>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63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946</v>
      </c>
      <c r="F63" s="84">
        <v>628</v>
      </c>
      <c r="G63" s="84">
        <v>99</v>
      </c>
      <c r="H63" s="84">
        <v>12</v>
      </c>
      <c r="I63" s="84">
        <v>6</v>
      </c>
    </row>
    <row r="64" spans="1:9" ht="13.5" customHeight="1">
      <c r="A64" s="201" t="s">
        <v>108</v>
      </c>
      <c r="B64" s="201"/>
      <c r="C64" s="201"/>
      <c r="D64" s="201"/>
      <c r="E64" s="84">
        <v>1249</v>
      </c>
      <c r="F64" s="84">
        <v>15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1884</v>
      </c>
      <c r="G68" s="115">
        <v>24600646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1081</v>
      </c>
      <c r="G69" s="117">
        <v>22859908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803</v>
      </c>
      <c r="G70" s="117">
        <v>1740738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535</v>
      </c>
      <c r="G71" s="115">
        <v>264532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&amp;R4&amp;C&amp;R4&amp;L39038CEA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11.553030303030303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27.61904761904762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9.116809116809117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105.1659528907923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1309.6666666666667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1485.6666666666667</v>
      </c>
    </row>
    <row r="11" spans="1:4" ht="16.5" customHeight="1">
      <c r="A11" s="223" t="s">
        <v>62</v>
      </c>
      <c r="B11" s="225"/>
      <c r="C11" s="10">
        <v>9</v>
      </c>
      <c r="D11" s="84">
        <v>71</v>
      </c>
    </row>
    <row r="12" spans="1:4" ht="16.5" customHeight="1">
      <c r="A12" s="252" t="s">
        <v>103</v>
      </c>
      <c r="B12" s="252"/>
      <c r="C12" s="10">
        <v>10</v>
      </c>
      <c r="D12" s="84">
        <v>48</v>
      </c>
    </row>
    <row r="13" spans="1:4" ht="16.5" customHeight="1">
      <c r="A13" s="249" t="s">
        <v>203</v>
      </c>
      <c r="B13" s="251"/>
      <c r="C13" s="10">
        <v>11</v>
      </c>
      <c r="D13" s="94">
        <v>157</v>
      </c>
    </row>
    <row r="14" spans="1:4" ht="16.5" customHeight="1">
      <c r="A14" s="249" t="s">
        <v>204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46</v>
      </c>
    </row>
    <row r="16" spans="1:4" ht="16.5" customHeight="1">
      <c r="A16" s="252" t="s">
        <v>104</v>
      </c>
      <c r="B16" s="252"/>
      <c r="C16" s="10">
        <v>14</v>
      </c>
      <c r="D16" s="84">
        <v>127</v>
      </c>
    </row>
    <row r="17" spans="1:7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219</v>
      </c>
      <c r="D26" s="337"/>
    </row>
    <row r="27" spans="1:7">
      <c r="A27" s="62" t="s">
        <v>101</v>
      </c>
      <c r="B27" s="83"/>
      <c r="C27" s="337" t="s">
        <v>220</v>
      </c>
      <c r="D27" s="337"/>
    </row>
    <row r="28" spans="1:7" ht="15.75" customHeight="1"/>
    <row r="29" spans="1:7" ht="12.75" customHeight="1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&amp;R5&amp;C&amp;R5&amp;L39038CEA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Roman Panasiuk</cp:lastModifiedBy>
  <cp:lastPrinted>2021-09-02T06:14:55Z</cp:lastPrinted>
  <dcterms:created xsi:type="dcterms:W3CDTF">2004-04-20T14:33:35Z</dcterms:created>
  <dcterms:modified xsi:type="dcterms:W3CDTF">2022-02-08T08:30:01Z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39038CEA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