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1-2020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J46" i="2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L46" i="2" l="1"/>
  <c r="D3" i="5"/>
  <c r="D10" i="5"/>
  <c r="L15" i="2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<sst xmlns="http://schemas.openxmlformats.org/spreadsheetml/2006/main" count="280" uniqueCount="211">
  <si>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</si>
  <si>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</si>
  <si>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</si>
  <si>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</si>
  <si>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</si>
  <si>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</si>
  <si>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</si>
  <si>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</si>
  <si>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</si>
  <si>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</si>
  <si>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</si>
  <si>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</si>
  <si>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Новосанжарський районний суд Полтавської області</t>
  </si>
  <si>
    <t>39300,смт. Нові Санжари,вул. Незалежності 32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</si>
  <si>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</si>
  <si>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</si>
  <si>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</si>
  <si>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</si>
  <si>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</si>
  <si>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</si>
  <si>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</si>
  <si>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</si>
  <si>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</si>
  <si>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</si>
  <si>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</si>
  <si>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</si>
  <si>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</si>
  <si>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</si>
  <si>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</si>
  <si>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</si>
  <si>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</si>
  <si>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</si>
  <si>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</si>
  <si>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</si>
  <si>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</si>
  <si>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</si>
  <si>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</si>
  <si>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</si>
  <si>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</si>
  <si>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</si>
  <si>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</si>
  <si>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</si>
  <si>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</si>
  <si>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</si>
  <si>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</si>
  <si>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</si>
  <si>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</si>
  <si>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</si>
  <si>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</si>
  <si>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</si>
  <si>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</si>
  <si>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</si>
  <si>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</si>
  <si>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</si>
  <si>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</si>
  <si>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</si>
  <si>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</si>
  <si>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</si>
  <si>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</si>
  <si>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</si>
  <si>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</si>
  <si>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</si>
  <si>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</si>
  <si>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</si>
  <si>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</si>
  <si>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</si>
  <si>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</si>
  <si>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</si>
  <si>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</si>
  <si>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</si>
  <si>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</si>
  <si>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</si>
  <si>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</si>
  <si>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</si>
  <si>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</si>
  <si>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</si>
  <si>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</si>
  <si>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</si>
  <si>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</si>
  <si>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</si>
  <si>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</si>
  <si>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</si>
  <si>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</si>
  <si>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</si>
  <si>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</si>
  <si>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</si>
  <si>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</si>
  <si>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</si>
  <si>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</si>
  <si>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</si>
  <si>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</si>
  <si>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</si>
  <si>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</si>
  <si>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</si>
  <si>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</si>
  <si>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</si>
  <si>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</si>
  <si>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</si>
  <si>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</si>
  <si>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</si>
  <si>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</si>
  <si>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</si>
  <si>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</si>
  <si>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</si>
  <si>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</si>
  <si>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</si>
  <si>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</si>
  <si>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</si>
  <si>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</si>
  <si>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</si>
  <si>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</si>
  <si>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</si>
  <si>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</si>
  <si>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</si>
  <si>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</si>
  <si>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</si>
  <si>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</si>
  <si>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</si>
  <si>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</si>
  <si>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</si>
  <si>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</si>
  <si>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</si>
  <si>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</si>
  <si>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</si>
  <si>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</si>
  <si>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</si>
  <si>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</si>
  <si>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</si>
  <si>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</si>
  <si>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</si>
  <si>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</si>
  <si>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</si>
  <si>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</si>
  <si>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</si>
  <si>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</si>
  <si>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</si>
  <si>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</si>
  <si>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</si>
  <si>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</si>
  <si>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</si>
  <si>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</si>
  <si>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</si>
  <si>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</si>
  <si>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</si>
  <si>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</si>
  <si>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</si>
  <si>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</si>
  <si>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</si>
  <si>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</si>
  <si>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</si>
  <si>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</si>
  <si>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</si>
  <si>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</si>
  <si>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</si>
  <si>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</si>
  <si>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</si>
  <si>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</si>
  <si>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</si>
  <si>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</si>
  <si>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</si>
  <si>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</si>
  <si>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</si>
  <si>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</si>
  <si>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</si>
  <si>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</si>
  <si>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</si>
  <si>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</si>
  <si>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</si>
  <si>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</si>
  <si>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</si>
  <si>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</si>
  <si>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</si>
  <si>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</si>
  <si>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</si>
  <si>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</si>
  <si>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</si>
  <si>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</si>
  <si>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</si>
  <si>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</si>
  <si>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</si>
  <si>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</si>
  <si>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</si>
  <si>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</si>
  <si>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</si>
  <si>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</si>
  <si>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</si>
  <si>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</si>
  <si>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</si>
  <si>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</si>
  <si>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</si>
  <si>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</si>
  <si>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</si>
  <si>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</si>
  <si>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</si>
  <si>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</si>
  <si>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</si>
  <si>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</si>
  <si>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</si>
  <si>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</si>
  <si>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</si>
  <si>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</si>
  <si>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</si>
  <si>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</si>
  <si>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</si>
  <si>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</si>
  <si>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В.М. Ільченко </t>
  </si>
  <si>
    <t>(П.І.Б.)</t>
  </si>
  <si>
    <t>Л.К. Авакян</t>
  </si>
  <si>
    <t>(05344)3-26-54</t>
  </si>
  <si>
    <t>inbox@ns.pl.court.gov.ua</t>
  </si>
  <si>
    <t>8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</si>
</sst>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40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&amp;L7DADE76A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167</v>
      </c>
      <c r="F6" s="91">
        <v>83</v>
      </c>
      <c r="G6" s="91"/>
      <c r="H6" s="91">
        <v>66</v>
      </c>
      <c r="I6" s="91" t="s">
        <v>70</v>
      </c>
      <c r="J6" s="91">
        <v>101</v>
      </c>
      <c r="K6" s="92">
        <v>19</v>
      </c>
      <c r="L6" s="104">
        <f t="shared" ref="L6:L11" si="0">E6-F6</f>
        <v>84</v>
      </c>
    </row>
    <row r="7" spans="1:12" x14ac:dyDescent="0.2">
      <c r="A7" s="66"/>
      <c r="B7" s="72" t="s">
        <v>33</v>
      </c>
      <c r="C7" s="81"/>
      <c r="D7" s="88">
        <v>2</v>
      </c>
      <c r="E7" s="91">
        <v>311</v>
      </c>
      <c r="F7" s="91">
        <v>307</v>
      </c>
      <c r="G7" s="91"/>
      <c r="H7" s="91">
        <v>304</v>
      </c>
      <c r="I7" s="91">
        <v>269</v>
      </c>
      <c r="J7" s="91">
        <v>7</v>
      </c>
      <c r="K7" s="92"/>
      <c r="L7" s="104">
        <f t="shared" si="0"/>
        <v>4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70</v>
      </c>
      <c r="F9" s="91">
        <v>60</v>
      </c>
      <c r="G9" s="91"/>
      <c r="H9" s="92">
        <v>58</v>
      </c>
      <c r="I9" s="91">
        <v>45</v>
      </c>
      <c r="J9" s="91">
        <v>12</v>
      </c>
      <c r="K9" s="92"/>
      <c r="L9" s="104">
        <f t="shared" si="0"/>
        <v>10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7</v>
      </c>
      <c r="F12" s="91">
        <v>7</v>
      </c>
      <c r="G12" s="91"/>
      <c r="H12" s="91">
        <v>7</v>
      </c>
      <c r="I12" s="91">
        <v>5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555</v>
      </c>
      <c r="F15" s="92">
        <f t="shared" si="2"/>
        <v>457</v>
      </c>
      <c r="G15" s="92">
        <f t="shared" si="2"/>
        <v>0</v>
      </c>
      <c r="H15" s="92">
        <f t="shared" si="2"/>
        <v>435</v>
      </c>
      <c r="I15" s="92">
        <f t="shared" si="2"/>
        <v>319</v>
      </c>
      <c r="J15" s="92">
        <f t="shared" si="2"/>
        <v>120</v>
      </c>
      <c r="K15" s="92">
        <f t="shared" si="2"/>
        <v>19</v>
      </c>
      <c r="L15" s="104">
        <f t="shared" si="1"/>
        <v>98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11</v>
      </c>
      <c r="F16" s="92">
        <v>11</v>
      </c>
      <c r="G16" s="92"/>
      <c r="H16" s="92">
        <v>9</v>
      </c>
      <c r="I16" s="92">
        <v>8</v>
      </c>
      <c r="J16" s="92">
        <v>2</v>
      </c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11</v>
      </c>
      <c r="F17" s="92">
        <v>8</v>
      </c>
      <c r="G17" s="92"/>
      <c r="H17" s="92">
        <v>7</v>
      </c>
      <c r="I17" s="92">
        <v>6</v>
      </c>
      <c r="J17" s="92">
        <v>4</v>
      </c>
      <c r="K17" s="92"/>
      <c r="L17" s="104">
        <f t="shared" si="1"/>
        <v>3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14</v>
      </c>
      <c r="F24" s="92">
        <v>11</v>
      </c>
      <c r="G24" s="92"/>
      <c r="H24" s="92">
        <v>8</v>
      </c>
      <c r="I24" s="92">
        <v>6</v>
      </c>
      <c r="J24" s="92">
        <v>6</v>
      </c>
      <c r="K24" s="92"/>
      <c r="L24" s="104">
        <f t="shared" si="1"/>
        <v>3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53</v>
      </c>
      <c r="F25" s="92">
        <v>45</v>
      </c>
      <c r="G25" s="92"/>
      <c r="H25" s="92">
        <v>53</v>
      </c>
      <c r="I25" s="92">
        <v>39</v>
      </c>
      <c r="J25" s="92"/>
      <c r="K25" s="92"/>
      <c r="L25" s="104">
        <f t="shared" si="1"/>
        <v>8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351</v>
      </c>
      <c r="F27" s="92">
        <v>316</v>
      </c>
      <c r="G27" s="92"/>
      <c r="H27" s="92">
        <v>331</v>
      </c>
      <c r="I27" s="92">
        <v>283</v>
      </c>
      <c r="J27" s="92">
        <v>20</v>
      </c>
      <c r="K27" s="92">
        <v>6</v>
      </c>
      <c r="L27" s="104">
        <f t="shared" si="1"/>
        <v>35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409</v>
      </c>
      <c r="F28" s="92">
        <v>284</v>
      </c>
      <c r="G28" s="92">
        <v>1</v>
      </c>
      <c r="H28" s="92">
        <v>249</v>
      </c>
      <c r="I28" s="92">
        <v>226</v>
      </c>
      <c r="J28" s="92">
        <v>160</v>
      </c>
      <c r="K28" s="92">
        <v>7</v>
      </c>
      <c r="L28" s="104">
        <f t="shared" si="1"/>
        <v>125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58</v>
      </c>
      <c r="F29" s="92">
        <v>53</v>
      </c>
      <c r="G29" s="92"/>
      <c r="H29" s="92">
        <v>55</v>
      </c>
      <c r="I29" s="92">
        <v>41</v>
      </c>
      <c r="J29" s="92">
        <v>3</v>
      </c>
      <c r="K29" s="92"/>
      <c r="L29" s="104">
        <f t="shared" si="1"/>
        <v>5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53</v>
      </c>
      <c r="F30" s="92">
        <v>41</v>
      </c>
      <c r="G30" s="92"/>
      <c r="H30" s="92">
        <v>44</v>
      </c>
      <c r="I30" s="92">
        <v>39</v>
      </c>
      <c r="J30" s="92">
        <v>9</v>
      </c>
      <c r="K30" s="92"/>
      <c r="L30" s="104">
        <f t="shared" si="1"/>
        <v>12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28</v>
      </c>
      <c r="F36" s="92">
        <v>25</v>
      </c>
      <c r="G36" s="92"/>
      <c r="H36" s="92">
        <v>25</v>
      </c>
      <c r="I36" s="92">
        <v>19</v>
      </c>
      <c r="J36" s="92">
        <v>3</v>
      </c>
      <c r="K36" s="92"/>
      <c r="L36" s="104">
        <f t="shared" si="1"/>
        <v>3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628</v>
      </c>
      <c r="F40" s="92">
        <v>466</v>
      </c>
      <c r="G40" s="92">
        <v>1</v>
      </c>
      <c r="H40" s="92">
        <v>433</v>
      </c>
      <c r="I40" s="92">
        <v>323</v>
      </c>
      <c r="J40" s="92">
        <v>195</v>
      </c>
      <c r="K40" s="92">
        <v>13</v>
      </c>
      <c r="L40" s="104">
        <f t="shared" si="1"/>
        <v>162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267</v>
      </c>
      <c r="F41" s="92">
        <v>247</v>
      </c>
      <c r="G41" s="92"/>
      <c r="H41" s="92">
        <v>212</v>
      </c>
      <c r="I41" s="92" t="s">
        <v>70</v>
      </c>
      <c r="J41" s="92">
        <v>55</v>
      </c>
      <c r="K41" s="92"/>
      <c r="L41" s="104">
        <f t="shared" si="1"/>
        <v>20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2</v>
      </c>
      <c r="F43" s="92">
        <v>2</v>
      </c>
      <c r="G43" s="92"/>
      <c r="H43" s="92">
        <v>2</v>
      </c>
      <c r="I43" s="92"/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>
        <v>3</v>
      </c>
      <c r="F44" s="92">
        <v>3</v>
      </c>
      <c r="G44" s="92"/>
      <c r="H44" s="92">
        <v>3</v>
      </c>
      <c r="I44" s="92">
        <v>2</v>
      </c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272</v>
      </c>
      <c r="F45" s="92">
        <f>F41+F43+F44</f>
        <v>252</v>
      </c>
      <c r="G45" s="92">
        <f>G41+G43+G44</f>
        <v>0</v>
      </c>
      <c r="H45" s="92">
        <f>H41+H43+H44</f>
        <v>217</v>
      </c>
      <c r="I45" s="92">
        <f>I43+I44</f>
        <v>2</v>
      </c>
      <c r="J45" s="92">
        <f>J41+J43+J44</f>
        <v>55</v>
      </c>
      <c r="K45" s="92">
        <f>K41+K43+K44</f>
        <v>0</v>
      </c>
      <c r="L45" s="104">
        <f t="shared" si="1"/>
        <v>20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1469</v>
      </c>
      <c r="F46" s="92">
        <f t="shared" si="3"/>
        <v>1186</v>
      </c>
      <c r="G46" s="92">
        <f t="shared" si="3"/>
        <v>1</v>
      </c>
      <c r="H46" s="92">
        <f t="shared" si="3"/>
        <v>1093</v>
      </c>
      <c r="I46" s="92">
        <f t="shared" si="3"/>
        <v>650</v>
      </c>
      <c r="J46" s="92">
        <f t="shared" si="3"/>
        <v>376</v>
      </c>
      <c r="K46" s="92">
        <f t="shared" si="3"/>
        <v>32</v>
      </c>
      <c r="L46" s="104">
        <f t="shared" si="1"/>
        <v>283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1">
    <mergeCell ref="B44:C44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Новосанжарський районний суд Полтавської області, 
Початок періоду: 01.01.2020, Кінець періоду: 30.06.2020&amp;L7DADE76A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7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6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94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4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27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20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11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8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5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34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3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9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217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21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10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3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2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1</v>
      </c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>
        <v>1</v>
      </c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81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16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4</v>
      </c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12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12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4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3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C57:E5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Новосанжарський районний суд Полтавської області, 
Початок періоду: 01.01.2020, Кінець періоду: 30.06.2020&amp;L7DADE76A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66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41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11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25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1</v>
      </c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10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199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2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2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4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4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14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55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465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163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5371052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1283343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2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2</v>
      </c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41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4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397</v>
      </c>
      <c r="F55" s="92">
        <v>32</v>
      </c>
      <c r="G55" s="92">
        <v>2</v>
      </c>
      <c r="H55" s="92">
        <v>4</v>
      </c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6</v>
      </c>
      <c r="F56" s="92">
        <v>1</v>
      </c>
      <c r="G56" s="92">
        <v>1</v>
      </c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337</v>
      </c>
      <c r="F57" s="92">
        <v>93</v>
      </c>
      <c r="G57" s="92">
        <v>3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214</v>
      </c>
      <c r="F58" s="92">
        <v>3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121</v>
      </c>
      <c r="G62" s="207">
        <v>451561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16</v>
      </c>
      <c r="G63" s="208">
        <v>57231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105</v>
      </c>
      <c r="G64" s="208">
        <v>394330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54</v>
      </c>
      <c r="G65" s="207">
        <v>22872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1">
    <mergeCell ref="B13:G1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Новосанжарський районний суд Полтавської області, 
Початок періоду: 01.01.2020, Кінець періоду: 30.06.2020&amp;L7DADE76A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8.5106382978723403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15.833333333333334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6.666666666666667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92.158516020236092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546.5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734.5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45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33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165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67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22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208</v>
      </c>
      <c r="D24" s="172"/>
    </row>
    <row r="25" spans="1:7" ht="12.95" customHeight="1" x14ac:dyDescent="0.2">
      <c r="A25" s="227" t="s">
        <v>199</v>
      </c>
      <c r="B25" s="231"/>
      <c r="C25" s="172" t="s">
        <v>209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1"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Новосанжарський районний суд Полтавської області, 
Початок періоду: 01.01.2020, Кінець періоду: 30.06.2020&amp;L7DADE76A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2020-11-30T11:02:43Z</dcterms:created>
  <dcterms:modified xsi:type="dcterms:W3CDTF">2020-11-30T11:02:43Z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7DADE76A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