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<sst xmlns="http://schemas.openxmlformats.org/spreadsheetml/2006/main" count="277" uniqueCount="209">
  <si>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</si>
  <si>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</si>
  <si>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</si>
  <si>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</si>
  <si>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</si>
  <si>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</si>
  <si>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</si>
  <si>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</si>
  <si>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</si>
  <si>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</si>
  <si>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</si>
  <si>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</si>
  <si>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</si>
  <si>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</si>
  <si>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</si>
  <si>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</si>
  <si>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</si>
  <si>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</si>
  <si>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</si>
  <si>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</si>
  <si>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</si>
  <si>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</si>
  <si>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</si>
  <si>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</si>
  <si>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</si>
  <si>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</si>
  <si>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</si>
  <si>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</si>
  <si>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</si>
  <si>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</si>
  <si>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</si>
  <si>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</si>
  <si>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</si>
  <si>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</si>
  <si>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</si>
  <si>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</si>
  <si>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</si>
  <si>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</si>
  <si>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</si>
  <si>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</si>
  <si>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</si>
  <si>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</si>
  <si>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</si>
  <si>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</si>
  <si>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</si>
  <si>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</si>
  <si>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</si>
  <si>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</si>
  <si>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</si>
  <si>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</si>
  <si>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</si>
  <si>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</si>
  <si>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</si>
  <si>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</si>
  <si>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</si>
  <si>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</si>
  <si>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</si>
  <si>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</si>
  <si>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</si>
  <si>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</si>
  <si>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</si>
  <si>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</si>
  <si>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</si>
  <si>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</si>
  <si>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</si>
  <si>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</si>
  <si>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</si>
  <si>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</si>
  <si>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</si>
  <si>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</si>
  <si>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</si>
  <si>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</si>
  <si>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</si>
  <si>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</si>
  <si>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</si>
  <si>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</si>
  <si>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</si>
  <si>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</si>
  <si>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</si>
  <si>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</si>
  <si>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</si>
  <si>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</si>
  <si>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</si>
  <si>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</si>
  <si>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</si>
  <si>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</si>
  <si>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</si>
  <si>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</si>
  <si>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</si>
  <si>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</si>
  <si>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</si>
  <si>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</si>
  <si>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</si>
  <si>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</si>
  <si>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</si>
  <si>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</si>
  <si>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</si>
  <si>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</si>
  <si>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</si>
  <si>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</si>
  <si>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</si>
  <si>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</si>
  <si>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</si>
  <si>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</si>
  <si>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</si>
  <si>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</si>
  <si>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</si>
  <si>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</si>
  <si>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</si>
  <si>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</si>
  <si>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</si>
  <si>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</si>
  <si>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</si>
  <si>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</si>
  <si>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</si>
  <si>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</si>
  <si>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</si>
  <si>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</si>
  <si>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</si>
  <si>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</si>
  <si>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</si>
  <si>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</si>
  <si>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</si>
  <si>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</si>
  <si>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</si>
  <si>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</si>
  <si>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</si>
  <si>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</si>
  <si>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</si>
  <si>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</si>
  <si>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</si>
  <si>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</si>
  <si>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</si>
  <si>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</si>
  <si>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</si>
  <si>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</si>
  <si>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</si>
  <si>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</si>
  <si>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</si>
  <si>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</si>
  <si>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</si>
  <si>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</si>
  <si>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</si>
  <si>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</si>
  <si>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</si>
  <si>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</si>
  <si>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</si>
  <si>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</si>
  <si>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</si>
  <si>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</si>
  <si>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</si>
  <si>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</si>
  <si>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</si>
  <si>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</si>
  <si>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</si>
  <si>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</si>
  <si>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</si>
  <si>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</si>
  <si>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</si>
  <si>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</si>
  <si>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</si>
  <si>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</si>
  <si>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</si>
  <si>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</si>
  <si>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</si>
  <si>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</si>
  <si>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</si>
  <si>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</si>
  <si>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</si>
  <si>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</si>
  <si>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</si>
  <si>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</si>
  <si>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</si>
  <si>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</si>
  <si>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</si>
  <si>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</si>
  <si>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</si>
  <si>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</si>
  <si>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</si>
  <si>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</si>
  <si>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</si>
  <si>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</si>
  <si>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</si>
  <si>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</si>
  <si>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</si>
  <si>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</si>
  <si>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</si>
  <si>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</si>
  <si>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</si>
  <si>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</si>
  <si>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</si>
  <si>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</si>
  <si>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</si>
  <si>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</si>
  <si>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</si>
  <si>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</si>
  <si>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</si>
  <si>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</si>
  <si>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</si>
  <si>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</si>
  <si>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</si>
  <si>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</si>
  <si>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Богунський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</si>
  <si>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</si>
  <si>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</si>
  <si>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</si>
  <si>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О.В. Комнацький</t>
  </si>
  <si>
    <t>Ю.О.Поліщук</t>
  </si>
  <si>
    <t>6 липня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</si>
</sst>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&amp;LC120AC1C&amp;C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857</v>
      </c>
      <c r="F6" s="90">
        <v>258</v>
      </c>
      <c r="G6" s="90">
        <v>3</v>
      </c>
      <c r="H6" s="90">
        <v>236</v>
      </c>
      <c r="I6" s="90" t="s">
        <v>172</v>
      </c>
      <c r="J6" s="90">
        <v>621</v>
      </c>
      <c r="K6" s="91">
        <v>335</v>
      </c>
      <c r="L6" s="101">
        <f>E6-F6</f>
        <v>599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2999</v>
      </c>
      <c r="F7" s="90">
        <v>2943</v>
      </c>
      <c r="G7" s="90">
        <v>3</v>
      </c>
      <c r="H7" s="90">
        <v>2834</v>
      </c>
      <c r="I7" s="90">
        <v>2091</v>
      </c>
      <c r="J7" s="90">
        <v>165</v>
      </c>
      <c r="K7" s="91"/>
      <c r="L7" s="101">
        <f>E7-F7</f>
        <v>56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697</v>
      </c>
      <c r="F9" s="90">
        <v>419</v>
      </c>
      <c r="G9" s="90">
        <v>4</v>
      </c>
      <c r="H9" s="90">
        <v>441</v>
      </c>
      <c r="I9" s="90">
        <v>235</v>
      </c>
      <c r="J9" s="90">
        <v>256</v>
      </c>
      <c r="K9" s="91"/>
      <c r="L9" s="101">
        <f>E9-F9</f>
        <v>278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7</v>
      </c>
      <c r="F10" s="90">
        <v>5</v>
      </c>
      <c r="G10" s="90"/>
      <c r="H10" s="90">
        <v>5</v>
      </c>
      <c r="I10" s="90"/>
      <c r="J10" s="90">
        <v>2</v>
      </c>
      <c r="K10" s="91"/>
      <c r="L10" s="101">
        <f>E10-F10</f>
        <v>2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57</v>
      </c>
      <c r="F12" s="90">
        <v>56</v>
      </c>
      <c r="G12" s="90"/>
      <c r="H12" s="90">
        <v>55</v>
      </c>
      <c r="I12" s="90">
        <v>28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17</v>
      </c>
      <c r="F13" s="90"/>
      <c r="G13" s="90"/>
      <c r="H13" s="90">
        <v>1</v>
      </c>
      <c r="I13" s="90"/>
      <c r="J13" s="90">
        <v>16</v>
      </c>
      <c r="K13" s="91">
        <v>13</v>
      </c>
      <c r="L13" s="101">
        <f>E13-F13</f>
        <v>17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4</v>
      </c>
      <c r="F14" s="90">
        <v>4</v>
      </c>
      <c r="G14" s="90"/>
      <c r="H14" s="90">
        <v>4</v>
      </c>
      <c r="I14" s="90">
        <v>1</v>
      </c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4638</v>
      </c>
      <c r="F15" s="104">
        <f>SUM(F6:F14)</f>
        <v>3685</v>
      </c>
      <c r="G15" s="104">
        <f>SUM(G6:G14)</f>
        <v>10</v>
      </c>
      <c r="H15" s="104">
        <f>SUM(H6:H14)</f>
        <v>3576</v>
      </c>
      <c r="I15" s="104">
        <f>SUM(I6:I14)</f>
        <v>2355</v>
      </c>
      <c r="J15" s="104">
        <f>SUM(J6:J14)</f>
        <v>1062</v>
      </c>
      <c r="K15" s="104">
        <f>SUM(K6:K14)</f>
        <v>348</v>
      </c>
      <c r="L15" s="101">
        <f>E15-F15</f>
        <v>953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159</v>
      </c>
      <c r="F16" s="92">
        <v>148</v>
      </c>
      <c r="G16" s="92"/>
      <c r="H16" s="92">
        <v>123</v>
      </c>
      <c r="I16" s="92">
        <v>91</v>
      </c>
      <c r="J16" s="92">
        <v>36</v>
      </c>
      <c r="K16" s="91"/>
      <c r="L16" s="101">
        <f>E16-F16</f>
        <v>11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161</v>
      </c>
      <c r="F17" s="92">
        <v>93</v>
      </c>
      <c r="G17" s="92">
        <v>2</v>
      </c>
      <c r="H17" s="92">
        <v>143</v>
      </c>
      <c r="I17" s="92">
        <v>102</v>
      </c>
      <c r="J17" s="92">
        <v>18</v>
      </c>
      <c r="K17" s="91">
        <v>1</v>
      </c>
      <c r="L17" s="101">
        <f>E17-F17</f>
        <v>68</v>
      </c>
    </row>
    <row r="18" spans="1:12" ht="26.25" customHeight="1">
      <c r="A18" s="174"/>
      <c r="B18" s="164" t="s">
        <v>130</v>
      </c>
      <c r="C18" s="165"/>
      <c r="D18" s="43">
        <v>13</v>
      </c>
      <c r="E18" s="92">
        <v>1</v>
      </c>
      <c r="F18" s="92">
        <v>1</v>
      </c>
      <c r="G18" s="92"/>
      <c r="H18" s="92"/>
      <c r="I18" s="92"/>
      <c r="J18" s="92">
        <v>1</v>
      </c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8</v>
      </c>
      <c r="F19" s="91">
        <v>7</v>
      </c>
      <c r="G19" s="91"/>
      <c r="H19" s="91">
        <v>7</v>
      </c>
      <c r="I19" s="91">
        <v>6</v>
      </c>
      <c r="J19" s="91">
        <v>1</v>
      </c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10</v>
      </c>
      <c r="F20" s="91">
        <v>10</v>
      </c>
      <c r="G20" s="91"/>
      <c r="H20" s="91">
        <v>6</v>
      </c>
      <c r="I20" s="91"/>
      <c r="J20" s="91">
        <v>4</v>
      </c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248</v>
      </c>
      <c r="F24" s="91">
        <v>174</v>
      </c>
      <c r="G24" s="91">
        <v>2</v>
      </c>
      <c r="H24" s="91">
        <v>188</v>
      </c>
      <c r="I24" s="91">
        <v>108</v>
      </c>
      <c r="J24" s="91">
        <v>60</v>
      </c>
      <c r="K24" s="91">
        <v>1</v>
      </c>
      <c r="L24" s="101">
        <f>E24-F24</f>
        <v>74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611</v>
      </c>
      <c r="F25" s="91">
        <v>550</v>
      </c>
      <c r="G25" s="91">
        <v>2</v>
      </c>
      <c r="H25" s="91">
        <v>522</v>
      </c>
      <c r="I25" s="91">
        <v>339</v>
      </c>
      <c r="J25" s="91">
        <v>89</v>
      </c>
      <c r="K25" s="91"/>
      <c r="L25" s="101">
        <f>E25-F25</f>
        <v>61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4</v>
      </c>
      <c r="F26" s="91">
        <v>4</v>
      </c>
      <c r="G26" s="91"/>
      <c r="H26" s="91">
        <v>4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1162</v>
      </c>
      <c r="F27" s="91">
        <v>999</v>
      </c>
      <c r="G27" s="91">
        <v>3</v>
      </c>
      <c r="H27" s="91">
        <v>911</v>
      </c>
      <c r="I27" s="91">
        <v>722</v>
      </c>
      <c r="J27" s="91">
        <v>251</v>
      </c>
      <c r="K27" s="91">
        <v>8</v>
      </c>
      <c r="L27" s="101">
        <f>E27-F27</f>
        <v>163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1617</v>
      </c>
      <c r="F28" s="91">
        <v>749</v>
      </c>
      <c r="G28" s="91">
        <v>25</v>
      </c>
      <c r="H28" s="91">
        <v>959</v>
      </c>
      <c r="I28" s="91">
        <v>707</v>
      </c>
      <c r="J28" s="91">
        <v>658</v>
      </c>
      <c r="K28" s="91">
        <v>111</v>
      </c>
      <c r="L28" s="101">
        <f>E28-F28</f>
        <v>868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97</v>
      </c>
      <c r="F29" s="91">
        <v>90</v>
      </c>
      <c r="G29" s="91"/>
      <c r="H29" s="91">
        <v>86</v>
      </c>
      <c r="I29" s="91">
        <v>70</v>
      </c>
      <c r="J29" s="91">
        <v>11</v>
      </c>
      <c r="K29" s="91">
        <v>1</v>
      </c>
      <c r="L29" s="101">
        <f>E29-F29</f>
        <v>7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94</v>
      </c>
      <c r="F30" s="91">
        <v>70</v>
      </c>
      <c r="G30" s="91"/>
      <c r="H30" s="91">
        <v>84</v>
      </c>
      <c r="I30" s="91">
        <v>69</v>
      </c>
      <c r="J30" s="91">
        <v>10</v>
      </c>
      <c r="K30" s="91">
        <v>2</v>
      </c>
      <c r="L30" s="101">
        <f>E30-F30</f>
        <v>24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36</v>
      </c>
      <c r="F31" s="91">
        <v>21</v>
      </c>
      <c r="G31" s="91">
        <v>1</v>
      </c>
      <c r="H31" s="91">
        <v>12</v>
      </c>
      <c r="I31" s="91">
        <v>5</v>
      </c>
      <c r="J31" s="91">
        <v>24</v>
      </c>
      <c r="K31" s="91">
        <v>3</v>
      </c>
      <c r="L31" s="101">
        <f>E31-F31</f>
        <v>15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6</v>
      </c>
      <c r="F32" s="91">
        <v>5</v>
      </c>
      <c r="G32" s="91"/>
      <c r="H32" s="91">
        <v>3</v>
      </c>
      <c r="I32" s="91">
        <v>1</v>
      </c>
      <c r="J32" s="91">
        <v>3</v>
      </c>
      <c r="K32" s="91"/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>
        <v>1</v>
      </c>
      <c r="G33" s="91"/>
      <c r="H33" s="91">
        <v>1</v>
      </c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10</v>
      </c>
      <c r="F34" s="91">
        <v>9</v>
      </c>
      <c r="G34" s="91"/>
      <c r="H34" s="91">
        <v>2</v>
      </c>
      <c r="I34" s="91">
        <v>2</v>
      </c>
      <c r="J34" s="91">
        <v>8</v>
      </c>
      <c r="K34" s="91">
        <v>1</v>
      </c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43</v>
      </c>
      <c r="F35" s="91">
        <v>22</v>
      </c>
      <c r="G35" s="91"/>
      <c r="H35" s="91">
        <v>32</v>
      </c>
      <c r="I35" s="91">
        <v>10</v>
      </c>
      <c r="J35" s="91">
        <v>11</v>
      </c>
      <c r="K35" s="91">
        <v>2</v>
      </c>
      <c r="L35" s="101">
        <f>E35-F35</f>
        <v>21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126</v>
      </c>
      <c r="F36" s="91">
        <v>107</v>
      </c>
      <c r="G36" s="91"/>
      <c r="H36" s="91">
        <v>111</v>
      </c>
      <c r="I36" s="91">
        <v>57</v>
      </c>
      <c r="J36" s="91">
        <v>15</v>
      </c>
      <c r="K36" s="91">
        <v>2</v>
      </c>
      <c r="L36" s="101">
        <f>E36-F36</f>
        <v>19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>
        <v>1</v>
      </c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3</v>
      </c>
      <c r="F38" s="91">
        <v>1</v>
      </c>
      <c r="G38" s="91"/>
      <c r="H38" s="91">
        <v>2</v>
      </c>
      <c r="I38" s="91">
        <v>1</v>
      </c>
      <c r="J38" s="91">
        <v>1</v>
      </c>
      <c r="K38" s="91"/>
      <c r="L38" s="101">
        <f>E38-F38</f>
        <v>2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3019</v>
      </c>
      <c r="F40" s="91">
        <v>1965</v>
      </c>
      <c r="G40" s="91">
        <v>29</v>
      </c>
      <c r="H40" s="91">
        <v>1938</v>
      </c>
      <c r="I40" s="91">
        <v>1193</v>
      </c>
      <c r="J40" s="91">
        <v>1081</v>
      </c>
      <c r="K40" s="91">
        <v>130</v>
      </c>
      <c r="L40" s="101">
        <f>E40-F40</f>
        <v>1054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2842</v>
      </c>
      <c r="F41" s="91">
        <v>2327</v>
      </c>
      <c r="G41" s="91"/>
      <c r="H41" s="91">
        <v>2278</v>
      </c>
      <c r="I41" s="91" t="s">
        <v>172</v>
      </c>
      <c r="J41" s="91">
        <v>564</v>
      </c>
      <c r="K41" s="91">
        <v>39</v>
      </c>
      <c r="L41" s="101">
        <f>E41-F41</f>
        <v>515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29</v>
      </c>
      <c r="F42" s="91">
        <v>20</v>
      </c>
      <c r="G42" s="91"/>
      <c r="H42" s="91">
        <v>18</v>
      </c>
      <c r="I42" s="91" t="s">
        <v>172</v>
      </c>
      <c r="J42" s="91">
        <v>11</v>
      </c>
      <c r="K42" s="91">
        <v>4</v>
      </c>
      <c r="L42" s="101">
        <f>E42-F42</f>
        <v>9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53</v>
      </c>
      <c r="F43" s="91">
        <v>40</v>
      </c>
      <c r="G43" s="91"/>
      <c r="H43" s="91">
        <v>32</v>
      </c>
      <c r="I43" s="91">
        <v>20</v>
      </c>
      <c r="J43" s="91">
        <v>21</v>
      </c>
      <c r="K43" s="91">
        <v>11</v>
      </c>
      <c r="L43" s="101">
        <f>E43-F43</f>
        <v>13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2895</v>
      </c>
      <c r="F45" s="91">
        <f aca="true" t="shared" si="0" ref="F45:K45">F41+F43+F44</f>
        <v>2367</v>
      </c>
      <c r="G45" s="91">
        <f t="shared" si="0"/>
        <v>0</v>
      </c>
      <c r="H45" s="91">
        <f t="shared" si="0"/>
        <v>2310</v>
      </c>
      <c r="I45" s="91">
        <f>I43+I44</f>
        <v>20</v>
      </c>
      <c r="J45" s="91">
        <f t="shared" si="0"/>
        <v>585</v>
      </c>
      <c r="K45" s="91">
        <f t="shared" si="0"/>
        <v>50</v>
      </c>
      <c r="L45" s="101">
        <f>E45-F45</f>
        <v>528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10800</v>
      </c>
      <c r="F46" s="91">
        <f aca="true" t="shared" si="1" ref="F46:K46">F15+F24+F40+F45</f>
        <v>8191</v>
      </c>
      <c r="G46" s="91">
        <f t="shared" si="1"/>
        <v>41</v>
      </c>
      <c r="H46" s="91">
        <f t="shared" si="1"/>
        <v>8012</v>
      </c>
      <c r="I46" s="91">
        <f t="shared" si="1"/>
        <v>3676</v>
      </c>
      <c r="J46" s="91">
        <f t="shared" si="1"/>
        <v>2788</v>
      </c>
      <c r="K46" s="91">
        <f t="shared" si="1"/>
        <v>529</v>
      </c>
      <c r="L46" s="101">
        <f>E46-F46</f>
        <v>2609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&amp;LC120AC1C&amp;CФорма № 1-мзс, Підрозділ: Богунський районний суд м. Житомира,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30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605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6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94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114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235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66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69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334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7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14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166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2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1021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6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1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253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30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25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30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&amp;LC120AC1C&amp;CФорма № 1-мзс, Підрозділ: Богунський районний суд м. Житомира,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237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138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25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87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7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5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5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957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47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246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4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115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1815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1204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145027916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3944126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5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268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59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20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17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3371</v>
      </c>
      <c r="F55" s="96">
        <v>132</v>
      </c>
      <c r="G55" s="96">
        <v>34</v>
      </c>
      <c r="H55" s="96">
        <v>24</v>
      </c>
      <c r="I55" s="96">
        <v>15</v>
      </c>
    </row>
    <row r="56" spans="1:9" ht="13.5" customHeight="1">
      <c r="A56" s="272" t="s">
        <v>31</v>
      </c>
      <c r="B56" s="272"/>
      <c r="C56" s="272"/>
      <c r="D56" s="272"/>
      <c r="E56" s="96">
        <v>138</v>
      </c>
      <c r="F56" s="96">
        <v>46</v>
      </c>
      <c r="G56" s="96">
        <v>4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1330</v>
      </c>
      <c r="F57" s="96">
        <v>507</v>
      </c>
      <c r="G57" s="96">
        <v>61</v>
      </c>
      <c r="H57" s="96">
        <v>24</v>
      </c>
      <c r="I57" s="96">
        <v>16</v>
      </c>
    </row>
    <row r="58" spans="1:9" ht="13.5" customHeight="1">
      <c r="A58" s="203" t="s">
        <v>111</v>
      </c>
      <c r="B58" s="203"/>
      <c r="C58" s="203"/>
      <c r="D58" s="203"/>
      <c r="E58" s="96">
        <v>2191</v>
      </c>
      <c r="F58" s="96">
        <v>119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1927</v>
      </c>
      <c r="G62" s="118">
        <v>8957585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91</v>
      </c>
      <c r="G63" s="119">
        <v>1849919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1836</v>
      </c>
      <c r="G64" s="119">
        <v>7107666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740</v>
      </c>
      <c r="G65" s="120">
        <v>299900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&amp;LC120AC1C&amp;CФорма № 1-мзс, Підрозділ: Богунський районний суд м. Житомира,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18.974175035868004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32.76836158192091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1.6666666666666667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12.025901942645698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8.547008547008547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97.81467464290074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471.29411764705884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635.2941176470588</v>
      </c>
    </row>
    <row r="11" spans="1:4" ht="16.5" customHeight="1">
      <c r="A11" s="226" t="s">
        <v>63</v>
      </c>
      <c r="B11" s="228"/>
      <c r="C11" s="14">
        <v>9</v>
      </c>
      <c r="D11" s="94">
        <v>51</v>
      </c>
    </row>
    <row r="12" spans="1:4" ht="16.5" customHeight="1">
      <c r="A12" s="318" t="s">
        <v>106</v>
      </c>
      <c r="B12" s="318"/>
      <c r="C12" s="14">
        <v>10</v>
      </c>
      <c r="D12" s="94">
        <v>30</v>
      </c>
    </row>
    <row r="13" spans="1:4" ht="16.5" customHeight="1">
      <c r="A13" s="318" t="s">
        <v>31</v>
      </c>
      <c r="B13" s="318"/>
      <c r="C13" s="14">
        <v>11</v>
      </c>
      <c r="D13" s="94">
        <v>83</v>
      </c>
    </row>
    <row r="14" spans="1:4" ht="16.5" customHeight="1">
      <c r="A14" s="318" t="s">
        <v>107</v>
      </c>
      <c r="B14" s="318"/>
      <c r="C14" s="14">
        <v>12</v>
      </c>
      <c r="D14" s="94">
        <v>105</v>
      </c>
    </row>
    <row r="15" spans="1:4" ht="16.5" customHeight="1">
      <c r="A15" s="318" t="s">
        <v>111</v>
      </c>
      <c r="B15" s="318"/>
      <c r="C15" s="14">
        <v>13</v>
      </c>
      <c r="D15" s="94">
        <v>35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&amp;LC120AC1C&amp;CФорма № 1-мзс, Підрозділ: Богунський районний суд м. Житомира,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2018-03-28T07:45:37Z</cp:lastPrinted>
  <dcterms:created xsi:type="dcterms:W3CDTF">2004-04-20T14:33:35Z</dcterms:created>
  <dcterms:modified xsi:type="dcterms:W3CDTF">2020-07-15T09:02:12Z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8AA2439F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