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<sst xmlns="http://schemas.openxmlformats.org/spreadsheetml/2006/main" count="268" uniqueCount="200">
  <si>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</si>
  <si>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</si>
  <si>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</si>
  <si>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</si>
  <si>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</si>
  <si>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</si>
  <si>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</si>
  <si>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</si>
  <si>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</si>
  <si>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</si>
  <si>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</si>
  <si>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</si>
  <si>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</si>
  <si>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</si>
  <si>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</si>
  <si>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</si>
  <si>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</si>
  <si>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</si>
  <si>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</si>
  <si>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</si>
  <si>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</si>
  <si>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</si>
  <si>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</si>
  <si>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</si>
  <si>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</si>
  <si>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</si>
  <si>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</si>
  <si>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</si>
  <si>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</si>
  <si>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</si>
  <si>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</si>
  <si>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</si>
  <si>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</si>
  <si>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</si>
  <si>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</si>
  <si>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</si>
  <si>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</si>
  <si>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</si>
  <si>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</si>
  <si>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</si>
  <si>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</si>
  <si>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</si>
  <si>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</si>
  <si>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</si>
  <si>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</si>
  <si>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</si>
  <si>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</si>
  <si>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</si>
  <si>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</si>
  <si>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</si>
  <si>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</si>
  <si>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</si>
  <si>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</si>
  <si>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</si>
  <si>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</si>
  <si>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</si>
  <si>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</si>
  <si>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</si>
  <si>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</si>
  <si>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</si>
  <si>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</si>
  <si>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</si>
  <si>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</si>
  <si>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</si>
  <si>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</si>
  <si>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</si>
  <si>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</si>
  <si>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</si>
  <si>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</si>
  <si>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</si>
  <si>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</si>
  <si>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</si>
  <si>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</si>
  <si>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</si>
  <si>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</si>
  <si>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</si>
  <si>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</si>
  <si>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</si>
  <si>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</si>
  <si>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</si>
  <si>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</si>
  <si>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</si>
  <si>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</si>
  <si>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</si>
  <si>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</si>
  <si>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</si>
  <si>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</si>
  <si>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</si>
  <si>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</si>
  <si>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</si>
  <si>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</si>
  <si>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</si>
  <si>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</si>
  <si>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</si>
  <si>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</si>
  <si>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</si>
  <si>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</si>
  <si>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</si>
  <si>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</si>
  <si>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</si>
  <si>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</si>
  <si>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</si>
  <si>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</si>
  <si>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</si>
  <si>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</si>
  <si>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</si>
  <si>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</si>
  <si>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</si>
  <si>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</si>
  <si>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</si>
  <si>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</si>
  <si>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</si>
  <si>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</si>
  <si>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</si>
  <si>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</si>
  <si>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</si>
  <si>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</si>
  <si>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</si>
  <si>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</si>
  <si>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</si>
  <si>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</si>
  <si>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</si>
  <si>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</si>
  <si>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</si>
  <si>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</si>
  <si>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</si>
  <si>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</si>
  <si>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</si>
  <si>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</si>
  <si>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</si>
  <si>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</si>
  <si>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</si>
  <si>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</si>
  <si>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</si>
  <si>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</si>
  <si>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</si>
  <si>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</si>
  <si>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</si>
  <si>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</si>
  <si>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</si>
  <si>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</si>
  <si>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</si>
  <si>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</si>
  <si>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</si>
  <si>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</si>
  <si>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</si>
  <si>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</si>
  <si>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</si>
  <si>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</si>
  <si>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</si>
  <si>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</si>
  <si>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</si>
  <si>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</si>
  <si>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</si>
  <si>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</si>
  <si>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</si>
  <si>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</si>
  <si>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</si>
  <si>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</si>
  <si>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</si>
  <si>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</si>
  <si>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</si>
  <si>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</si>
  <si>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</si>
  <si>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</si>
  <si>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</si>
  <si>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</si>
  <si>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</si>
  <si>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</si>
  <si>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</si>
  <si>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</si>
  <si>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</si>
  <si>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</si>
  <si>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</si>
  <si>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</si>
  <si>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</si>
  <si>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</si>
  <si>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</si>
  <si>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</si>
  <si>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</si>
  <si>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</si>
  <si>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</si>
  <si>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</si>
  <si>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</si>
  <si>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</si>
  <si>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</si>
  <si>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</si>
  <si>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</si>
  <si>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</si>
  <si>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</si>
  <si>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</si>
  <si>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Коростенський міськрайонний суд Житомирської області</t>
  </si>
  <si>
    <t>11500.м. Коростень.вул. Сосновського 38</t>
  </si>
  <si>
    <t>Доручення судів України / іноземних судів</t>
  </si>
  <si>
    <t xml:space="preserve">Розглянуто справ судом присяжних </t>
  </si>
  <si>
    <t>В.П.Коваленко</t>
  </si>
  <si>
    <t>Т.П. Тарасюк</t>
  </si>
  <si>
    <t>04142 3-37-85</t>
  </si>
  <si>
    <t>04142 4-00-11</t>
  </si>
  <si>
    <t>22 січня 2019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</si>
</sst>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&amp;LC7E918DF&amp;C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638</v>
      </c>
      <c r="F6" s="90">
        <v>362</v>
      </c>
      <c r="G6" s="90">
        <v>5</v>
      </c>
      <c r="H6" s="90">
        <v>320</v>
      </c>
      <c r="I6" s="90" t="s">
        <v>180</v>
      </c>
      <c r="J6" s="90">
        <v>318</v>
      </c>
      <c r="K6" s="91">
        <v>88</v>
      </c>
      <c r="L6" s="101">
        <f>E6-F6</f>
        <v>276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2250</v>
      </c>
      <c r="F7" s="90">
        <v>2242</v>
      </c>
      <c r="G7" s="90">
        <v>1</v>
      </c>
      <c r="H7" s="90">
        <v>2242</v>
      </c>
      <c r="I7" s="90">
        <v>2044</v>
      </c>
      <c r="J7" s="90">
        <v>8</v>
      </c>
      <c r="K7" s="91"/>
      <c r="L7" s="101">
        <f>E7-F7</f>
        <v>8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4</v>
      </c>
      <c r="F8" s="90">
        <v>4</v>
      </c>
      <c r="G8" s="90"/>
      <c r="H8" s="90">
        <v>4</v>
      </c>
      <c r="I8" s="90">
        <v>3</v>
      </c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594</v>
      </c>
      <c r="F9" s="90">
        <v>570</v>
      </c>
      <c r="G9" s="90">
        <v>3</v>
      </c>
      <c r="H9" s="90">
        <v>564</v>
      </c>
      <c r="I9" s="90">
        <v>389</v>
      </c>
      <c r="J9" s="90">
        <v>30</v>
      </c>
      <c r="K9" s="91"/>
      <c r="L9" s="101">
        <f>E9-F9</f>
        <v>24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1</v>
      </c>
      <c r="F10" s="90"/>
      <c r="G10" s="90"/>
      <c r="H10" s="90"/>
      <c r="I10" s="90"/>
      <c r="J10" s="90">
        <v>1</v>
      </c>
      <c r="K10" s="91"/>
      <c r="L10" s="101">
        <f>E10-F10</f>
        <v>1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10</v>
      </c>
      <c r="F12" s="90"/>
      <c r="G12" s="90"/>
      <c r="H12" s="90">
        <v>3</v>
      </c>
      <c r="I12" s="90">
        <v>3</v>
      </c>
      <c r="J12" s="90">
        <v>7</v>
      </c>
      <c r="K12" s="91">
        <v>3</v>
      </c>
      <c r="L12" s="101">
        <f>E12-F12</f>
        <v>10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3497</v>
      </c>
      <c r="F14" s="105">
        <f>SUM(F6:F13)</f>
        <v>3178</v>
      </c>
      <c r="G14" s="105">
        <f>SUM(G6:G13)</f>
        <v>9</v>
      </c>
      <c r="H14" s="105">
        <f>SUM(H6:H13)</f>
        <v>3133</v>
      </c>
      <c r="I14" s="105">
        <f>SUM(I6:I13)</f>
        <v>2439</v>
      </c>
      <c r="J14" s="105">
        <f>SUM(J6:J13)</f>
        <v>364</v>
      </c>
      <c r="K14" s="105">
        <f>SUM(K6:K13)</f>
        <v>91</v>
      </c>
      <c r="L14" s="101">
        <f>E14-F14</f>
        <v>319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107</v>
      </c>
      <c r="F15" s="92">
        <v>104</v>
      </c>
      <c r="G15" s="92"/>
      <c r="H15" s="92">
        <v>106</v>
      </c>
      <c r="I15" s="92">
        <v>72</v>
      </c>
      <c r="J15" s="92">
        <v>1</v>
      </c>
      <c r="K15" s="91"/>
      <c r="L15" s="101">
        <f>E15-F15</f>
        <v>3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153</v>
      </c>
      <c r="F16" s="92">
        <v>73</v>
      </c>
      <c r="G16" s="92">
        <v>1</v>
      </c>
      <c r="H16" s="92">
        <v>141</v>
      </c>
      <c r="I16" s="92">
        <v>78</v>
      </c>
      <c r="J16" s="92">
        <v>12</v>
      </c>
      <c r="K16" s="91">
        <v>2</v>
      </c>
      <c r="L16" s="101">
        <f>E16-F16</f>
        <v>80</v>
      </c>
    </row>
    <row r="17" spans="1:12" ht="26.25" customHeight="1">
      <c r="A17" s="160"/>
      <c r="B17" s="152" t="s">
        <v>136</v>
      </c>
      <c r="C17" s="153"/>
      <c r="D17" s="43">
        <v>12</v>
      </c>
      <c r="E17" s="92">
        <v>2</v>
      </c>
      <c r="F17" s="92">
        <v>2</v>
      </c>
      <c r="G17" s="92"/>
      <c r="H17" s="92">
        <v>2</v>
      </c>
      <c r="I17" s="92">
        <v>2</v>
      </c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154</v>
      </c>
      <c r="F18" s="91">
        <v>149</v>
      </c>
      <c r="G18" s="91"/>
      <c r="H18" s="91">
        <v>151</v>
      </c>
      <c r="I18" s="91">
        <v>133</v>
      </c>
      <c r="J18" s="91">
        <v>3</v>
      </c>
      <c r="K18" s="91"/>
      <c r="L18" s="101">
        <f>E18-F18</f>
        <v>5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344</v>
      </c>
      <c r="F22" s="91">
        <v>258</v>
      </c>
      <c r="G22" s="91">
        <v>1</v>
      </c>
      <c r="H22" s="91">
        <v>328</v>
      </c>
      <c r="I22" s="91">
        <v>213</v>
      </c>
      <c r="J22" s="91">
        <v>16</v>
      </c>
      <c r="K22" s="91">
        <v>2</v>
      </c>
      <c r="L22" s="101">
        <f>E22-F22</f>
        <v>86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322</v>
      </c>
      <c r="F23" s="91">
        <v>296</v>
      </c>
      <c r="G23" s="91"/>
      <c r="H23" s="91">
        <v>308</v>
      </c>
      <c r="I23" s="91">
        <v>235</v>
      </c>
      <c r="J23" s="91">
        <v>14</v>
      </c>
      <c r="K23" s="91"/>
      <c r="L23" s="101">
        <f>E23-F23</f>
        <v>26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4</v>
      </c>
      <c r="F24" s="91">
        <v>4</v>
      </c>
      <c r="G24" s="91"/>
      <c r="H24" s="91">
        <v>4</v>
      </c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1798</v>
      </c>
      <c r="F25" s="91">
        <v>1680</v>
      </c>
      <c r="G25" s="91">
        <v>2</v>
      </c>
      <c r="H25" s="91">
        <v>1659</v>
      </c>
      <c r="I25" s="91">
        <v>1499</v>
      </c>
      <c r="J25" s="91">
        <v>139</v>
      </c>
      <c r="K25" s="91"/>
      <c r="L25" s="101">
        <f>E25-F25</f>
        <v>118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2005</v>
      </c>
      <c r="F26" s="91">
        <v>1512</v>
      </c>
      <c r="G26" s="91">
        <v>10</v>
      </c>
      <c r="H26" s="91">
        <v>1533</v>
      </c>
      <c r="I26" s="91">
        <v>1324</v>
      </c>
      <c r="J26" s="91">
        <v>472</v>
      </c>
      <c r="K26" s="91">
        <v>15</v>
      </c>
      <c r="L26" s="101">
        <f>E26-F26</f>
        <v>493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184</v>
      </c>
      <c r="F27" s="91">
        <v>180</v>
      </c>
      <c r="G27" s="91"/>
      <c r="H27" s="91">
        <v>177</v>
      </c>
      <c r="I27" s="91">
        <v>128</v>
      </c>
      <c r="J27" s="91">
        <v>7</v>
      </c>
      <c r="K27" s="91"/>
      <c r="L27" s="101">
        <f>E27-F27</f>
        <v>4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155</v>
      </c>
      <c r="F28" s="91">
        <v>128</v>
      </c>
      <c r="G28" s="91"/>
      <c r="H28" s="91">
        <v>133</v>
      </c>
      <c r="I28" s="91">
        <v>108</v>
      </c>
      <c r="J28" s="91">
        <v>22</v>
      </c>
      <c r="K28" s="91"/>
      <c r="L28" s="101">
        <f>E28-F28</f>
        <v>27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17</v>
      </c>
      <c r="F29" s="91">
        <v>14</v>
      </c>
      <c r="G29" s="91"/>
      <c r="H29" s="91">
        <v>15</v>
      </c>
      <c r="I29" s="91">
        <v>8</v>
      </c>
      <c r="J29" s="91">
        <v>2</v>
      </c>
      <c r="K29" s="91"/>
      <c r="L29" s="101">
        <f>E29-F29</f>
        <v>3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1</v>
      </c>
      <c r="F30" s="91">
        <v>1</v>
      </c>
      <c r="G30" s="91"/>
      <c r="H30" s="91"/>
      <c r="I30" s="91"/>
      <c r="J30" s="91">
        <v>1</v>
      </c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38</v>
      </c>
      <c r="F32" s="91">
        <v>33</v>
      </c>
      <c r="G32" s="91">
        <v>3</v>
      </c>
      <c r="H32" s="91">
        <v>34</v>
      </c>
      <c r="I32" s="91">
        <v>15</v>
      </c>
      <c r="J32" s="91">
        <v>4</v>
      </c>
      <c r="K32" s="91"/>
      <c r="L32" s="101">
        <f>E32-F32</f>
        <v>5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100</v>
      </c>
      <c r="F33" s="91">
        <v>97</v>
      </c>
      <c r="G33" s="91">
        <v>3</v>
      </c>
      <c r="H33" s="91">
        <v>95</v>
      </c>
      <c r="I33" s="91">
        <v>75</v>
      </c>
      <c r="J33" s="91">
        <v>5</v>
      </c>
      <c r="K33" s="91"/>
      <c r="L33" s="101">
        <f>E33-F33</f>
        <v>3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9</v>
      </c>
      <c r="F35" s="91">
        <v>8</v>
      </c>
      <c r="G35" s="91"/>
      <c r="H35" s="91">
        <v>9</v>
      </c>
      <c r="I35" s="91">
        <v>3</v>
      </c>
      <c r="J35" s="91"/>
      <c r="K35" s="91"/>
      <c r="L35" s="101">
        <f>E35-F35</f>
        <v>1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3006</v>
      </c>
      <c r="F37" s="91">
        <v>2431</v>
      </c>
      <c r="G37" s="91">
        <v>16</v>
      </c>
      <c r="H37" s="91">
        <v>2340</v>
      </c>
      <c r="I37" s="91">
        <v>1768</v>
      </c>
      <c r="J37" s="91">
        <v>666</v>
      </c>
      <c r="K37" s="91">
        <v>15</v>
      </c>
      <c r="L37" s="101">
        <f>E37-F37</f>
        <v>575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1946</v>
      </c>
      <c r="F38" s="91">
        <v>1838</v>
      </c>
      <c r="G38" s="91"/>
      <c r="H38" s="91">
        <v>1834</v>
      </c>
      <c r="I38" s="91" t="s">
        <v>180</v>
      </c>
      <c r="J38" s="91">
        <v>112</v>
      </c>
      <c r="K38" s="91">
        <v>1</v>
      </c>
      <c r="L38" s="101">
        <f>E38-F38</f>
        <v>108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6</v>
      </c>
      <c r="F39" s="91">
        <v>4</v>
      </c>
      <c r="G39" s="91"/>
      <c r="H39" s="91">
        <v>6</v>
      </c>
      <c r="I39" s="91" t="s">
        <v>180</v>
      </c>
      <c r="J39" s="91"/>
      <c r="K39" s="91"/>
      <c r="L39" s="101">
        <f>E39-F39</f>
        <v>2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25</v>
      </c>
      <c r="F40" s="91">
        <v>23</v>
      </c>
      <c r="G40" s="91"/>
      <c r="H40" s="91">
        <v>25</v>
      </c>
      <c r="I40" s="91">
        <v>17</v>
      </c>
      <c r="J40" s="91"/>
      <c r="K40" s="91"/>
      <c r="L40" s="101">
        <f>E40-F40</f>
        <v>2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1971</v>
      </c>
      <c r="F41" s="91">
        <f aca="true" t="shared" si="0" ref="F41:K41">F38+F40</f>
        <v>1861</v>
      </c>
      <c r="G41" s="91">
        <f t="shared" si="0"/>
        <v>0</v>
      </c>
      <c r="H41" s="91">
        <f t="shared" si="0"/>
        <v>1859</v>
      </c>
      <c r="I41" s="91">
        <f>I40</f>
        <v>17</v>
      </c>
      <c r="J41" s="91">
        <f t="shared" si="0"/>
        <v>112</v>
      </c>
      <c r="K41" s="91">
        <f t="shared" si="0"/>
        <v>1</v>
      </c>
      <c r="L41" s="101">
        <f>E41-F41</f>
        <v>110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8818</v>
      </c>
      <c r="F42" s="91">
        <f aca="true" t="shared" si="1" ref="F42:K42">F14+F22+F37+F41</f>
        <v>7728</v>
      </c>
      <c r="G42" s="91">
        <f t="shared" si="1"/>
        <v>26</v>
      </c>
      <c r="H42" s="91">
        <f t="shared" si="1"/>
        <v>7660</v>
      </c>
      <c r="I42" s="91">
        <f t="shared" si="1"/>
        <v>4437</v>
      </c>
      <c r="J42" s="91">
        <f t="shared" si="1"/>
        <v>1158</v>
      </c>
      <c r="K42" s="91">
        <f t="shared" si="1"/>
        <v>109</v>
      </c>
      <c r="L42" s="101">
        <f>E42-F42</f>
        <v>1090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&amp;LC7E918DF&amp;CФорма № 1-мзс, Підрозділ: Коростенський міськрайонний суд Житомирської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35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30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289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15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6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70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64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27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8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9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26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444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6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11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17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105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9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549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108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69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34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16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3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1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>
        <v>1</v>
      </c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65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20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20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13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9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8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&amp;LC7E918DF&amp;CФорма № 1-мзс, Підрозділ: Коростенський міськрайонний суд Житомирської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323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268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27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45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3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3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1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>
        <v>1</v>
      </c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3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609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14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16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17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60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60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318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26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>
        <v>36133</v>
      </c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20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285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152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2020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986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24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84830772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58877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29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4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156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2590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14171095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312523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12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7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2872</v>
      </c>
      <c r="F58" s="96">
        <v>179</v>
      </c>
      <c r="G58" s="96">
        <v>61</v>
      </c>
      <c r="H58" s="96">
        <v>16</v>
      </c>
      <c r="I58" s="96">
        <v>5</v>
      </c>
    </row>
    <row r="59" spans="1:9" ht="13.5" customHeight="1">
      <c r="A59" s="266" t="s">
        <v>31</v>
      </c>
      <c r="B59" s="266"/>
      <c r="C59" s="266"/>
      <c r="D59" s="266"/>
      <c r="E59" s="96">
        <v>270</v>
      </c>
      <c r="F59" s="96">
        <v>55</v>
      </c>
      <c r="G59" s="96">
        <v>2</v>
      </c>
      <c r="H59" s="96">
        <v>1</v>
      </c>
      <c r="I59" s="96"/>
    </row>
    <row r="60" spans="1:9" ht="13.5" customHeight="1">
      <c r="A60" s="266" t="s">
        <v>111</v>
      </c>
      <c r="B60" s="266"/>
      <c r="C60" s="266"/>
      <c r="D60" s="266"/>
      <c r="E60" s="96">
        <v>1330</v>
      </c>
      <c r="F60" s="96">
        <v>931</v>
      </c>
      <c r="G60" s="96">
        <v>56</v>
      </c>
      <c r="H60" s="96">
        <v>12</v>
      </c>
      <c r="I60" s="96">
        <v>11</v>
      </c>
    </row>
    <row r="61" spans="1:9" ht="13.5" customHeight="1">
      <c r="A61" s="180" t="s">
        <v>115</v>
      </c>
      <c r="B61" s="180"/>
      <c r="C61" s="180"/>
      <c r="D61" s="180"/>
      <c r="E61" s="96">
        <v>1843</v>
      </c>
      <c r="F61" s="96">
        <v>12</v>
      </c>
      <c r="G61" s="96">
        <v>3</v>
      </c>
      <c r="H61" s="96">
        <v>1</v>
      </c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&amp;LC7E918DF&amp;CФорма № 1-мзс, Підрозділ: Коростенський міськрайонний суд Житомирської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0.09412780656303972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0.25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0.125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0.02252252252252252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0.008928571428571428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0.9912008281573499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1094.2857142857142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1259.7142857142858</v>
      </c>
    </row>
    <row r="11" spans="1:4" ht="16.5" customHeight="1">
      <c r="A11" s="191" t="s">
        <v>65</v>
      </c>
      <c r="B11" s="193"/>
      <c r="C11" s="14">
        <v>9</v>
      </c>
      <c r="D11" s="94">
        <v>56</v>
      </c>
    </row>
    <row r="12" spans="1:4" ht="16.5" customHeight="1">
      <c r="A12" s="295" t="s">
        <v>110</v>
      </c>
      <c r="B12" s="295"/>
      <c r="C12" s="14">
        <v>10</v>
      </c>
      <c r="D12" s="94">
        <v>34</v>
      </c>
    </row>
    <row r="13" spans="1:4" ht="16.5" customHeight="1">
      <c r="A13" s="295" t="s">
        <v>31</v>
      </c>
      <c r="B13" s="295"/>
      <c r="C13" s="14">
        <v>11</v>
      </c>
      <c r="D13" s="94">
        <v>56</v>
      </c>
    </row>
    <row r="14" spans="1:4" ht="16.5" customHeight="1">
      <c r="A14" s="295" t="s">
        <v>111</v>
      </c>
      <c r="B14" s="295"/>
      <c r="C14" s="14">
        <v>12</v>
      </c>
      <c r="D14" s="94">
        <v>111</v>
      </c>
    </row>
    <row r="15" spans="1:4" ht="16.5" customHeight="1">
      <c r="A15" s="295" t="s">
        <v>115</v>
      </c>
      <c r="B15" s="295"/>
      <c r="C15" s="14">
        <v>13</v>
      </c>
      <c r="D15" s="94">
        <v>25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/>
      <c r="D25" s="298"/>
    </row>
    <row r="26" ht="15.75" customHeight="1"/>
    <row r="27" spans="3:4" ht="12.75" customHeight="1">
      <c r="C27" s="294" t="s">
        <v>199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&amp;LC7E918DF&amp;CФорма № 1-мзс, Підрозділ: Коростенський міськрайонний суд Житомирської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2018-03-28T07:45:37Z</cp:lastPrinted>
  <dcterms:created xsi:type="dcterms:W3CDTF">2004-04-20T14:33:35Z</dcterms:created>
  <dcterms:modified xsi:type="dcterms:W3CDTF">2019-02-27T07:39:12Z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1-мзс_00279_4.2018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C7E918DF</vt:lpwstr>
  </property>
  <property fmtid="{D5CDD505-2E9C-101B-9397-08002B2CF9AE}" pid="9" name="Підрозділ">
    <vt:lpwstr>Коростенський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