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I42" i="15"/>
  <c r="J14" i="15"/>
  <c r="D4" i="22"/>
  <c r="K14" i="15"/>
  <c r="K42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E42" i="15"/>
  <c r="F41" i="15"/>
  <c r="F42" i="15"/>
  <c r="D8" i="22"/>
  <c r="G41" i="15"/>
  <c r="G42" i="15"/>
  <c r="H41" i="15"/>
  <c r="I41" i="15"/>
  <c r="J41" i="15"/>
  <c r="D7" i="22"/>
  <c r="K41" i="15"/>
  <c r="J42" i="15"/>
  <c r="D3" i="22"/>
  <c r="L42" i="15"/>
  <c r="D10" i="22"/>
  <c r="L41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<sst xmlns="http://schemas.openxmlformats.org/spreadsheetml/2006/main" count="269" uniqueCount="201">
  <si>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</si>
  <si>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</si>
  <si>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</si>
  <si>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</si>
  <si>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</si>
  <si>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</si>
  <si>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</si>
  <si>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</si>
  <si>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</si>
  <si>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</si>
  <si>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</si>
  <si>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</si>
  <si>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</si>
  <si>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</si>
  <si>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</si>
  <si>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</si>
  <si>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</si>
  <si>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</si>
  <si>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</si>
  <si>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</si>
  <si>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</si>
  <si>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</si>
  <si>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</si>
  <si>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</si>
  <si>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</si>
  <si>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</si>
  <si>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</si>
  <si>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</si>
  <si>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</si>
  <si>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</si>
  <si>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</si>
  <si>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</si>
  <si>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</si>
  <si>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</si>
  <si>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</si>
  <si>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</si>
  <si>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</si>
  <si>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</si>
  <si>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</si>
  <si>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</si>
  <si>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</si>
  <si>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</si>
  <si>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</si>
  <si>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</si>
  <si>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</si>
  <si>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</si>
  <si>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</si>
  <si>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</si>
  <si>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</si>
  <si>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</si>
  <si>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</si>
  <si>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</si>
  <si>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</si>
  <si>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</si>
  <si>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</si>
  <si>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</si>
  <si>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</si>
  <si>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</si>
  <si>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</si>
  <si>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</si>
  <si>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</si>
  <si>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</si>
  <si>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</si>
  <si>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</si>
  <si>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</si>
  <si>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</si>
  <si>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</si>
  <si>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</si>
  <si>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</si>
  <si>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</si>
  <si>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</si>
  <si>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</si>
  <si>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</si>
  <si>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</si>
  <si>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</si>
  <si>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</si>
  <si>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</si>
  <si>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</si>
  <si>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</si>
  <si>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</si>
  <si>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</si>
  <si>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</si>
  <si>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</si>
  <si>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</si>
  <si>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</si>
  <si>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</si>
  <si>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</si>
  <si>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</si>
  <si>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</si>
  <si>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</si>
  <si>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</si>
  <si>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</si>
  <si>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</si>
  <si>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</si>
  <si>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</si>
  <si>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</si>
  <si>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</si>
  <si>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</si>
  <si>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</si>
  <si>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</si>
  <si>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</si>
  <si>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</si>
  <si>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</si>
  <si>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</si>
  <si>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</si>
  <si>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</si>
  <si>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</si>
  <si>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</si>
  <si>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</si>
  <si>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</si>
  <si>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</si>
  <si>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</si>
  <si>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</si>
  <si>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</si>
  <si>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</si>
  <si>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</si>
  <si>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</si>
  <si>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</si>
  <si>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</si>
  <si>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</si>
  <si>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</si>
  <si>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</si>
  <si>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</si>
  <si>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</si>
  <si>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</si>
  <si>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</si>
  <si>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</si>
  <si>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</si>
  <si>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</si>
  <si>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</si>
  <si>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</si>
  <si>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</si>
  <si>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</si>
  <si>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</si>
  <si>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</si>
  <si>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</si>
  <si>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</si>
  <si>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</si>
  <si>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</si>
  <si>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</si>
  <si>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</si>
  <si>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</si>
  <si>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</si>
  <si>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</si>
  <si>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</si>
  <si>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</si>
  <si>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</si>
  <si>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</si>
  <si>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</si>
  <si>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</si>
  <si>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</si>
  <si>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</si>
  <si>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</si>
  <si>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</si>
  <si>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</si>
  <si>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</si>
  <si>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</si>
  <si>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</si>
  <si>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</si>
  <si>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</si>
  <si>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</si>
  <si>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</si>
  <si>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</si>
  <si>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</si>
  <si>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</si>
  <si>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</si>
  <si>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</si>
  <si>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</si>
  <si>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</si>
  <si>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</si>
  <si>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</si>
  <si>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</si>
  <si>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</si>
  <si>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</si>
  <si>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</si>
  <si>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</si>
  <si>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</si>
  <si>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</si>
  <si>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</si>
  <si>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</si>
  <si>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</si>
  <si>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</si>
  <si>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</si>
  <si>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</si>
  <si>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</si>
  <si>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</si>
  <si>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</si>
  <si>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</si>
  <si>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</si>
  <si>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</si>
  <si>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</si>
  <si>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Кегичівський районний суд Харківської області</t>
  </si>
  <si>
    <t>64003.смт. Кегичівка.вул. Миру 26</t>
  </si>
  <si>
    <t>Доручення судів України / іноземних судів</t>
  </si>
  <si>
    <t xml:space="preserve">Розглянуто справ судом присяжних </t>
  </si>
  <si>
    <t>О.В. Мирощенко</t>
  </si>
  <si>
    <t>Ю.В. Каплієнко</t>
  </si>
  <si>
    <t>(255) 3-22-62</t>
  </si>
  <si>
    <t>(255) 3-17-77</t>
  </si>
  <si>
    <t>inbox@kg.hr.court.gov.ua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</si>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</sst>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09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09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&amp;C&amp;L47853938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30</v>
      </c>
      <c r="F6" s="90">
        <v>22</v>
      </c>
      <c r="G6" s="90"/>
      <c r="H6" s="90">
        <v>30</v>
      </c>
      <c r="I6" s="90" t="s">
        <v>180</v>
      </c>
      <c r="J6" s="90"/>
      <c r="K6" s="91"/>
      <c r="L6" s="101">
        <f t="shared" ref="L6:L42" si="0">E6-F6</f>
        <v>8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45</v>
      </c>
      <c r="F7" s="90">
        <v>45</v>
      </c>
      <c r="G7" s="90"/>
      <c r="H7" s="90">
        <v>45</v>
      </c>
      <c r="I7" s="90">
        <v>33</v>
      </c>
      <c r="J7" s="90"/>
      <c r="K7" s="91"/>
      <c r="L7" s="101">
        <f t="shared" si="0"/>
        <v>0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15</v>
      </c>
      <c r="F9" s="90">
        <v>14</v>
      </c>
      <c r="G9" s="90"/>
      <c r="H9" s="90">
        <v>15</v>
      </c>
      <c r="I9" s="90">
        <v>7</v>
      </c>
      <c r="J9" s="90"/>
      <c r="K9" s="91"/>
      <c r="L9" s="101">
        <f t="shared" si="0"/>
        <v>1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90</v>
      </c>
      <c r="F14" s="105">
        <f t="shared" si="1"/>
        <v>81</v>
      </c>
      <c r="G14" s="105">
        <f t="shared" si="1"/>
        <v>0</v>
      </c>
      <c r="H14" s="105">
        <f t="shared" si="1"/>
        <v>90</v>
      </c>
      <c r="I14" s="105">
        <f t="shared" si="1"/>
        <v>40</v>
      </c>
      <c r="J14" s="105">
        <f t="shared" si="1"/>
        <v>0</v>
      </c>
      <c r="K14" s="105">
        <f t="shared" si="1"/>
        <v>0</v>
      </c>
      <c r="L14" s="101">
        <f t="shared" si="0"/>
        <v>9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20</v>
      </c>
      <c r="F15" s="92">
        <v>20</v>
      </c>
      <c r="G15" s="92"/>
      <c r="H15" s="92">
        <v>13</v>
      </c>
      <c r="I15" s="92">
        <v>4</v>
      </c>
      <c r="J15" s="92">
        <v>7</v>
      </c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5</v>
      </c>
      <c r="F16" s="92">
        <v>4</v>
      </c>
      <c r="G16" s="92"/>
      <c r="H16" s="92">
        <v>5</v>
      </c>
      <c r="I16" s="92">
        <v>2</v>
      </c>
      <c r="J16" s="92"/>
      <c r="K16" s="91"/>
      <c r="L16" s="101">
        <f t="shared" si="0"/>
        <v>1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3</v>
      </c>
      <c r="F18" s="91">
        <v>3</v>
      </c>
      <c r="G18" s="91"/>
      <c r="H18" s="91">
        <v>3</v>
      </c>
      <c r="I18" s="91"/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24</v>
      </c>
      <c r="F22" s="91">
        <v>23</v>
      </c>
      <c r="G22" s="91"/>
      <c r="H22" s="91">
        <v>17</v>
      </c>
      <c r="I22" s="91">
        <v>2</v>
      </c>
      <c r="J22" s="91">
        <v>7</v>
      </c>
      <c r="K22" s="91"/>
      <c r="L22" s="101">
        <f t="shared" si="0"/>
        <v>1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85</v>
      </c>
      <c r="F23" s="91">
        <v>84</v>
      </c>
      <c r="G23" s="91"/>
      <c r="H23" s="91">
        <v>70</v>
      </c>
      <c r="I23" s="91">
        <v>19</v>
      </c>
      <c r="J23" s="91">
        <v>15</v>
      </c>
      <c r="K23" s="91"/>
      <c r="L23" s="101">
        <f t="shared" si="0"/>
        <v>1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278</v>
      </c>
      <c r="F25" s="91">
        <v>272</v>
      </c>
      <c r="G25" s="91"/>
      <c r="H25" s="91">
        <v>234</v>
      </c>
      <c r="I25" s="91">
        <v>70</v>
      </c>
      <c r="J25" s="91">
        <v>44</v>
      </c>
      <c r="K25" s="91"/>
      <c r="L25" s="101">
        <f t="shared" si="0"/>
        <v>6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141</v>
      </c>
      <c r="F26" s="91">
        <v>70</v>
      </c>
      <c r="G26" s="91"/>
      <c r="H26" s="91">
        <v>141</v>
      </c>
      <c r="I26" s="91">
        <v>73</v>
      </c>
      <c r="J26" s="91"/>
      <c r="K26" s="91"/>
      <c r="L26" s="101">
        <f t="shared" si="0"/>
        <v>71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18</v>
      </c>
      <c r="F27" s="91">
        <v>18</v>
      </c>
      <c r="G27" s="91"/>
      <c r="H27" s="91">
        <v>14</v>
      </c>
      <c r="I27" s="91">
        <v>6</v>
      </c>
      <c r="J27" s="91">
        <v>4</v>
      </c>
      <c r="K27" s="91"/>
      <c r="L27" s="101">
        <f t="shared" si="0"/>
        <v>0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6</v>
      </c>
      <c r="F28" s="91">
        <v>6</v>
      </c>
      <c r="G28" s="91"/>
      <c r="H28" s="91">
        <v>6</v>
      </c>
      <c r="I28" s="91">
        <v>3</v>
      </c>
      <c r="J28" s="91"/>
      <c r="K28" s="91"/>
      <c r="L28" s="101">
        <f t="shared" si="0"/>
        <v>0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28</v>
      </c>
      <c r="F33" s="91">
        <v>28</v>
      </c>
      <c r="G33" s="91"/>
      <c r="H33" s="91">
        <v>16</v>
      </c>
      <c r="I33" s="91">
        <v>3</v>
      </c>
      <c r="J33" s="91">
        <v>12</v>
      </c>
      <c r="K33" s="91"/>
      <c r="L33" s="101">
        <f t="shared" si="0"/>
        <v>0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482</v>
      </c>
      <c r="F37" s="91">
        <v>410</v>
      </c>
      <c r="G37" s="91"/>
      <c r="H37" s="91">
        <v>407</v>
      </c>
      <c r="I37" s="91">
        <v>99</v>
      </c>
      <c r="J37" s="91">
        <v>75</v>
      </c>
      <c r="K37" s="91"/>
      <c r="L37" s="101">
        <f t="shared" si="0"/>
        <v>72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211</v>
      </c>
      <c r="F38" s="91">
        <v>206</v>
      </c>
      <c r="G38" s="91"/>
      <c r="H38" s="91">
        <v>83</v>
      </c>
      <c r="I38" s="91" t="s">
        <v>180</v>
      </c>
      <c r="J38" s="91">
        <v>128</v>
      </c>
      <c r="K38" s="91"/>
      <c r="L38" s="101">
        <f t="shared" si="0"/>
        <v>5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7</v>
      </c>
      <c r="F39" s="91">
        <v>7</v>
      </c>
      <c r="G39" s="91"/>
      <c r="H39" s="91">
        <v>1</v>
      </c>
      <c r="I39" s="91" t="s">
        <v>180</v>
      </c>
      <c r="J39" s="91">
        <v>6</v>
      </c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/>
      <c r="F40" s="91"/>
      <c r="G40" s="91"/>
      <c r="H40" s="91"/>
      <c r="I40" s="91"/>
      <c r="J40" s="91"/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211</v>
      </c>
      <c r="F41" s="91">
        <f t="shared" ref="F41:K41" si="2">F38+F40</f>
        <v>206</v>
      </c>
      <c r="G41" s="91">
        <f t="shared" si="2"/>
        <v>0</v>
      </c>
      <c r="H41" s="91">
        <f t="shared" si="2"/>
        <v>83</v>
      </c>
      <c r="I41" s="91">
        <f>I40</f>
        <v>0</v>
      </c>
      <c r="J41" s="91">
        <f t="shared" si="2"/>
        <v>128</v>
      </c>
      <c r="K41" s="91">
        <f t="shared" si="2"/>
        <v>0</v>
      </c>
      <c r="L41" s="101">
        <f t="shared" si="0"/>
        <v>5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807</v>
      </c>
      <c r="F42" s="91">
        <f t="shared" ref="F42:K42" si="3">F14+F22+F37+F41</f>
        <v>720</v>
      </c>
      <c r="G42" s="91">
        <f t="shared" si="3"/>
        <v>0</v>
      </c>
      <c r="H42" s="91">
        <f t="shared" si="3"/>
        <v>597</v>
      </c>
      <c r="I42" s="91">
        <f t="shared" si="3"/>
        <v>141</v>
      </c>
      <c r="J42" s="91">
        <f t="shared" si="3"/>
        <v>210</v>
      </c>
      <c r="K42" s="91">
        <f t="shared" si="3"/>
        <v>0</v>
      </c>
      <c r="L42" s="101">
        <f t="shared" si="0"/>
        <v>87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Кегичівський районний суд Харківської області, 
Початок періоду: 01.01.2018, Кінець періоду: 31.12.2018&amp;L47853938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/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/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/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/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20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1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1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19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9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/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/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/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/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Кегичівський районний суд Харківської області, 
Початок періоду: 01.01.2018, Кінець періоду: 31.12.2018&amp;L47853938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30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21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4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4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57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49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24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38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294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188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2654523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1352574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3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48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147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2566263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5760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84</v>
      </c>
      <c r="F58" s="96">
        <v>6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13</v>
      </c>
      <c r="F59" s="96">
        <v>4</v>
      </c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292</v>
      </c>
      <c r="F60" s="96">
        <v>104</v>
      </c>
      <c r="G60" s="96">
        <v>10</v>
      </c>
      <c r="H60" s="96"/>
      <c r="I60" s="96">
        <v>1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83</v>
      </c>
      <c r="F61" s="96"/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Кегичівський районний суд Харківської області, 
Початок періоду: 01.01.2018, Кінець періоду: 31.12.2018&amp;L47853938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0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0.82916666666666672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597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807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61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24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60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79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8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Кегичівський районний суд Харківської області, 
Початок періоду: 01.01.2018, Кінець періоду: 31.12.2018&amp;L47853938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спеціалість</cp:lastModifiedBy>
  <cp:lastPrinted>2018-03-28T07:45:37Z</cp:lastPrinted>
  <dcterms:created xsi:type="dcterms:W3CDTF">2004-04-20T14:33:35Z</dcterms:created>
  <dcterms:modified xsi:type="dcterms:W3CDTF">2019-04-11T12:55:44Z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47853938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