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<sst xmlns="http://schemas.openxmlformats.org/spreadsheetml/2006/main" count="277" uniqueCount="209">
  <si>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</si>
  <si>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</si>
  <si>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</si>
  <si>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</si>
  <si>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</si>
  <si>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</si>
  <si>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</si>
  <si>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</si>
  <si>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</si>
  <si>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</si>
  <si>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</si>
  <si>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</si>
  <si>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</si>
  <si>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</si>
  <si>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</si>
  <si>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</si>
  <si>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</si>
  <si>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</si>
  <si>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</si>
  <si>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</si>
  <si>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</si>
  <si>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</si>
  <si>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</si>
  <si>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</si>
  <si>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</si>
  <si>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</si>
  <si>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</si>
  <si>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</si>
  <si>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</si>
  <si>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</si>
  <si>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</si>
  <si>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</si>
  <si>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</si>
  <si>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</si>
  <si>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</si>
  <si>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</si>
  <si>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</si>
  <si>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</si>
  <si>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</si>
  <si>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</si>
  <si>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</si>
  <si>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</si>
  <si>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</si>
  <si>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</si>
  <si>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</si>
  <si>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</si>
  <si>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</si>
  <si>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</si>
  <si>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</si>
  <si>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</si>
  <si>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</si>
  <si>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</si>
  <si>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</si>
  <si>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</si>
  <si>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</si>
  <si>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</si>
  <si>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</si>
  <si>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</si>
  <si>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</si>
  <si>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</si>
  <si>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</si>
  <si>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</si>
  <si>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</si>
  <si>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</si>
  <si>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</si>
  <si>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</si>
  <si>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</si>
  <si>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</si>
  <si>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</si>
  <si>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</si>
  <si>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</si>
  <si>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</si>
  <si>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</si>
  <si>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</si>
  <si>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</si>
  <si>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</si>
  <si>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</si>
  <si>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</si>
  <si>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</si>
  <si>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</si>
  <si>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</si>
  <si>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</si>
  <si>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</si>
  <si>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</si>
  <si>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</si>
  <si>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</si>
  <si>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</si>
  <si>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</si>
  <si>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</si>
  <si>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</si>
  <si>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</si>
  <si>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</si>
  <si>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</si>
  <si>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</si>
  <si>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</si>
  <si>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</si>
  <si>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</si>
  <si>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</si>
  <si>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</si>
  <si>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</si>
  <si>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</si>
  <si>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</si>
  <si>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</si>
  <si>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</si>
  <si>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</si>
  <si>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</si>
  <si>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</si>
  <si>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</si>
  <si>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</si>
  <si>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</si>
  <si>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</si>
  <si>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</si>
  <si>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</si>
  <si>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</si>
  <si>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</si>
  <si>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</si>
  <si>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</si>
  <si>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</si>
  <si>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</si>
  <si>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</si>
  <si>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</si>
  <si>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</si>
  <si>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</si>
  <si>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</si>
  <si>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</si>
  <si>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</si>
  <si>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</si>
  <si>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</si>
  <si>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</si>
  <si>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</si>
  <si>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</si>
  <si>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</si>
  <si>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</si>
  <si>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</si>
  <si>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</si>
  <si>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</si>
  <si>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</si>
  <si>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</si>
  <si>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</si>
  <si>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</si>
  <si>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</si>
  <si>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</si>
  <si>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</si>
  <si>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</si>
  <si>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</si>
  <si>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</si>
  <si>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</si>
  <si>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</si>
  <si>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</si>
  <si>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</si>
  <si>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</si>
  <si>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</si>
  <si>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</si>
  <si>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</si>
  <si>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</si>
  <si>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</si>
  <si>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</si>
  <si>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</si>
  <si>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</si>
  <si>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</si>
  <si>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</si>
  <si>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</si>
  <si>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</si>
  <si>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</si>
  <si>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</si>
  <si>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</si>
  <si>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</si>
  <si>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</si>
  <si>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</si>
  <si>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</si>
  <si>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</si>
  <si>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</si>
  <si>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</si>
  <si>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</si>
  <si>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</si>
  <si>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</si>
  <si>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</si>
  <si>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</si>
  <si>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</si>
  <si>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</si>
  <si>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</si>
  <si>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</si>
  <si>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</si>
  <si>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</si>
  <si>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</si>
  <si>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</si>
  <si>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</si>
  <si>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</si>
  <si>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</si>
  <si>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</si>
  <si>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</si>
  <si>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</si>
  <si>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</si>
  <si>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</si>
  <si>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</si>
  <si>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</si>
  <si>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</si>
  <si>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</si>
  <si>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</si>
  <si>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</si>
  <si>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</si>
  <si>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</si>
  <si>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</si>
  <si>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</si>
  <si>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</si>
  <si>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</si>
  <si>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</si>
  <si>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</si>
  <si>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8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</si>
</sst>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&amp;L31B7BC2A&amp;C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602</v>
      </c>
      <c r="F6" s="90">
        <v>188</v>
      </c>
      <c r="G6" s="90">
        <v>6</v>
      </c>
      <c r="H6" s="90">
        <v>182</v>
      </c>
      <c r="I6" s="90" t="s">
        <v>172</v>
      </c>
      <c r="J6" s="90">
        <v>420</v>
      </c>
      <c r="K6" s="91">
        <v>132</v>
      </c>
      <c r="L6" s="101">
        <f>E6-F6</f>
        <v>414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1022</v>
      </c>
      <c r="F7" s="90">
        <v>1021</v>
      </c>
      <c r="G7" s="90"/>
      <c r="H7" s="90">
        <v>1007</v>
      </c>
      <c r="I7" s="90">
        <v>811</v>
      </c>
      <c r="J7" s="90">
        <v>15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463</v>
      </c>
      <c r="F9" s="90">
        <v>427</v>
      </c>
      <c r="G9" s="90">
        <v>1</v>
      </c>
      <c r="H9" s="90">
        <v>403</v>
      </c>
      <c r="I9" s="90">
        <v>297</v>
      </c>
      <c r="J9" s="90">
        <v>60</v>
      </c>
      <c r="K9" s="91"/>
      <c r="L9" s="101">
        <f>E9-F9</f>
        <v>36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1</v>
      </c>
      <c r="F11" s="90">
        <v>1</v>
      </c>
      <c r="G11" s="90"/>
      <c r="H11" s="90">
        <v>1</v>
      </c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27</v>
      </c>
      <c r="F12" s="90">
        <v>26</v>
      </c>
      <c r="G12" s="90"/>
      <c r="H12" s="90">
        <v>27</v>
      </c>
      <c r="I12" s="90">
        <v>23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10</v>
      </c>
      <c r="F13" s="90"/>
      <c r="G13" s="90"/>
      <c r="H13" s="90"/>
      <c r="I13" s="90"/>
      <c r="J13" s="90">
        <v>10</v>
      </c>
      <c r="K13" s="91">
        <v>1</v>
      </c>
      <c r="L13" s="101">
        <f>E13-F13</f>
        <v>10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2128</v>
      </c>
      <c r="F15" s="104">
        <f>SUM(F6:F14)</f>
        <v>1665</v>
      </c>
      <c r="G15" s="104">
        <f>SUM(G6:G14)</f>
        <v>7</v>
      </c>
      <c r="H15" s="104">
        <f>SUM(H6:H14)</f>
        <v>1622</v>
      </c>
      <c r="I15" s="104">
        <f>SUM(I6:I14)</f>
        <v>1132</v>
      </c>
      <c r="J15" s="104">
        <f>SUM(J6:J14)</f>
        <v>506</v>
      </c>
      <c r="K15" s="104">
        <f>SUM(K6:K14)</f>
        <v>133</v>
      </c>
      <c r="L15" s="101">
        <f>E15-F15</f>
        <v>463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32</v>
      </c>
      <c r="F16" s="92">
        <v>30</v>
      </c>
      <c r="G16" s="92"/>
      <c r="H16" s="92">
        <v>28</v>
      </c>
      <c r="I16" s="92">
        <v>21</v>
      </c>
      <c r="J16" s="92">
        <v>4</v>
      </c>
      <c r="K16" s="91">
        <v>1</v>
      </c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27</v>
      </c>
      <c r="F17" s="92">
        <v>21</v>
      </c>
      <c r="G17" s="92"/>
      <c r="H17" s="92">
        <v>24</v>
      </c>
      <c r="I17" s="92">
        <v>24</v>
      </c>
      <c r="J17" s="92">
        <v>3</v>
      </c>
      <c r="K17" s="91"/>
      <c r="L17" s="101">
        <f>E17-F17</f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18</v>
      </c>
      <c r="F19" s="91">
        <v>15</v>
      </c>
      <c r="G19" s="91"/>
      <c r="H19" s="91">
        <v>16</v>
      </c>
      <c r="I19" s="91">
        <v>10</v>
      </c>
      <c r="J19" s="91">
        <v>2</v>
      </c>
      <c r="K19" s="91"/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/>
      <c r="G21" s="91"/>
      <c r="H21" s="91">
        <v>1</v>
      </c>
      <c r="I21" s="91">
        <v>1</v>
      </c>
      <c r="J21" s="91"/>
      <c r="K21" s="91"/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57</v>
      </c>
      <c r="F24" s="91">
        <v>45</v>
      </c>
      <c r="G24" s="91"/>
      <c r="H24" s="91">
        <v>48</v>
      </c>
      <c r="I24" s="91">
        <v>35</v>
      </c>
      <c r="J24" s="91">
        <v>9</v>
      </c>
      <c r="K24" s="91">
        <v>1</v>
      </c>
      <c r="L24" s="101">
        <f>E24-F24</f>
        <v>12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269</v>
      </c>
      <c r="F25" s="91">
        <v>242</v>
      </c>
      <c r="G25" s="91"/>
      <c r="H25" s="91">
        <v>255</v>
      </c>
      <c r="I25" s="91">
        <v>194</v>
      </c>
      <c r="J25" s="91">
        <v>14</v>
      </c>
      <c r="K25" s="91"/>
      <c r="L25" s="101">
        <f>E25-F25</f>
        <v>27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753</v>
      </c>
      <c r="F27" s="91">
        <v>674</v>
      </c>
      <c r="G27" s="91">
        <v>3</v>
      </c>
      <c r="H27" s="91">
        <v>642</v>
      </c>
      <c r="I27" s="91">
        <v>547</v>
      </c>
      <c r="J27" s="91">
        <v>111</v>
      </c>
      <c r="K27" s="91">
        <v>1</v>
      </c>
      <c r="L27" s="101">
        <f>E27-F27</f>
        <v>79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894</v>
      </c>
      <c r="F28" s="91">
        <v>565</v>
      </c>
      <c r="G28" s="91">
        <v>17</v>
      </c>
      <c r="H28" s="91">
        <v>585</v>
      </c>
      <c r="I28" s="91">
        <v>480</v>
      </c>
      <c r="J28" s="91">
        <v>309</v>
      </c>
      <c r="K28" s="91">
        <v>17</v>
      </c>
      <c r="L28" s="101">
        <f>E28-F28</f>
        <v>329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480</v>
      </c>
      <c r="F29" s="91">
        <v>471</v>
      </c>
      <c r="G29" s="91"/>
      <c r="H29" s="91">
        <v>471</v>
      </c>
      <c r="I29" s="91">
        <v>414</v>
      </c>
      <c r="J29" s="91">
        <v>9</v>
      </c>
      <c r="K29" s="91"/>
      <c r="L29" s="101">
        <f>E29-F29</f>
        <v>9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437</v>
      </c>
      <c r="F30" s="91">
        <v>415</v>
      </c>
      <c r="G30" s="91">
        <v>1</v>
      </c>
      <c r="H30" s="91">
        <v>412</v>
      </c>
      <c r="I30" s="91">
        <v>396</v>
      </c>
      <c r="J30" s="91">
        <v>25</v>
      </c>
      <c r="K30" s="91">
        <v>1</v>
      </c>
      <c r="L30" s="101">
        <f>E30-F30</f>
        <v>22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23</v>
      </c>
      <c r="F31" s="91">
        <v>22</v>
      </c>
      <c r="G31" s="91"/>
      <c r="H31" s="91">
        <v>20</v>
      </c>
      <c r="I31" s="91">
        <v>16</v>
      </c>
      <c r="J31" s="91">
        <v>3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2</v>
      </c>
      <c r="G32" s="91"/>
      <c r="H32" s="91">
        <v>3</v>
      </c>
      <c r="I32" s="91"/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32</v>
      </c>
      <c r="F33" s="91">
        <v>27</v>
      </c>
      <c r="G33" s="91"/>
      <c r="H33" s="91">
        <v>23</v>
      </c>
      <c r="I33" s="91">
        <v>6</v>
      </c>
      <c r="J33" s="91">
        <v>9</v>
      </c>
      <c r="K33" s="91"/>
      <c r="L33" s="101">
        <f>E33-F33</f>
        <v>5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15</v>
      </c>
      <c r="F35" s="91">
        <v>10</v>
      </c>
      <c r="G35" s="91"/>
      <c r="H35" s="91">
        <v>9</v>
      </c>
      <c r="I35" s="91">
        <v>4</v>
      </c>
      <c r="J35" s="91">
        <v>6</v>
      </c>
      <c r="K35" s="91"/>
      <c r="L35" s="101">
        <f>E35-F35</f>
        <v>5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216</v>
      </c>
      <c r="F36" s="91">
        <v>206</v>
      </c>
      <c r="G36" s="91"/>
      <c r="H36" s="91">
        <v>202</v>
      </c>
      <c r="I36" s="91">
        <v>80</v>
      </c>
      <c r="J36" s="91">
        <v>14</v>
      </c>
      <c r="K36" s="91"/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4</v>
      </c>
      <c r="F38" s="91">
        <v>4</v>
      </c>
      <c r="G38" s="91"/>
      <c r="H38" s="91">
        <v>2</v>
      </c>
      <c r="I38" s="91">
        <v>1</v>
      </c>
      <c r="J38" s="91">
        <v>2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>
        <v>1</v>
      </c>
      <c r="F39" s="91">
        <v>1</v>
      </c>
      <c r="G39" s="91"/>
      <c r="H39" s="91">
        <v>1</v>
      </c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2174</v>
      </c>
      <c r="F40" s="91">
        <v>1744</v>
      </c>
      <c r="G40" s="91">
        <v>20</v>
      </c>
      <c r="H40" s="91">
        <v>1672</v>
      </c>
      <c r="I40" s="91">
        <v>1178</v>
      </c>
      <c r="J40" s="91">
        <v>502</v>
      </c>
      <c r="K40" s="91">
        <v>19</v>
      </c>
      <c r="L40" s="101">
        <f>E40-F40</f>
        <v>430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1202</v>
      </c>
      <c r="F41" s="91">
        <v>1144</v>
      </c>
      <c r="G41" s="91"/>
      <c r="H41" s="91">
        <v>1152</v>
      </c>
      <c r="I41" s="91" t="s">
        <v>172</v>
      </c>
      <c r="J41" s="91">
        <v>50</v>
      </c>
      <c r="K41" s="91">
        <v>1</v>
      </c>
      <c r="L41" s="101">
        <f>E41-F41</f>
        <v>58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10</v>
      </c>
      <c r="G42" s="91"/>
      <c r="H42" s="91">
        <v>8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2</v>
      </c>
      <c r="G43" s="91"/>
      <c r="H43" s="91">
        <v>3</v>
      </c>
      <c r="I43" s="91">
        <v>3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6</v>
      </c>
      <c r="F44" s="91">
        <v>6</v>
      </c>
      <c r="G44" s="91"/>
      <c r="H44" s="91">
        <v>6</v>
      </c>
      <c r="I44" s="91">
        <v>6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1211</v>
      </c>
      <c r="F45" s="91">
        <f aca="true" t="shared" si="0" ref="F45:K45">F41+F43+F44</f>
        <v>1152</v>
      </c>
      <c r="G45" s="91">
        <f t="shared" si="0"/>
        <v>0</v>
      </c>
      <c r="H45" s="91">
        <f t="shared" si="0"/>
        <v>1161</v>
      </c>
      <c r="I45" s="91">
        <f>I43+I44</f>
        <v>9</v>
      </c>
      <c r="J45" s="91">
        <f t="shared" si="0"/>
        <v>50</v>
      </c>
      <c r="K45" s="91">
        <f t="shared" si="0"/>
        <v>1</v>
      </c>
      <c r="L45" s="101">
        <f>E45-F45</f>
        <v>59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5570</v>
      </c>
      <c r="F46" s="91">
        <f aca="true" t="shared" si="1" ref="F46:K46">F15+F24+F40+F45</f>
        <v>4606</v>
      </c>
      <c r="G46" s="91">
        <f t="shared" si="1"/>
        <v>27</v>
      </c>
      <c r="H46" s="91">
        <f t="shared" si="1"/>
        <v>4503</v>
      </c>
      <c r="I46" s="91">
        <f t="shared" si="1"/>
        <v>2354</v>
      </c>
      <c r="J46" s="91">
        <f t="shared" si="1"/>
        <v>1067</v>
      </c>
      <c r="K46" s="91">
        <f t="shared" si="1"/>
        <v>154</v>
      </c>
      <c r="L46" s="101">
        <f>E46-F46</f>
        <v>964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&amp;L31B7BC2A&amp;CФорма № 1-мзс, Підрозділ: Селидівський міський суд Донецької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362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8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574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5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918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153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&amp;L31B7BC2A&amp;CФорма № 1-мзс, Підрозділ: Селидівський міський суд Донецької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182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6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458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16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212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1572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602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1881746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11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1480</v>
      </c>
      <c r="F55" s="96">
        <v>122</v>
      </c>
      <c r="G55" s="96">
        <v>19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41</v>
      </c>
      <c r="F56" s="96">
        <v>7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1379</v>
      </c>
      <c r="F57" s="96">
        <v>262</v>
      </c>
      <c r="G57" s="96">
        <v>30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1151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651</v>
      </c>
      <c r="G62" s="118">
        <v>4939925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322</v>
      </c>
      <c r="G63" s="119">
        <v>4125678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326</v>
      </c>
      <c r="G64" s="119">
        <v>814247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153</v>
      </c>
      <c r="G65" s="120">
        <v>90081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&amp;L31B7BC2A&amp;CФорма № 1-мзс, Підрозділ: Селидівський міський суд Донецької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14.43298969072165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26.284584980237153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11.11111111111111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3.7848605577689245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2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97.76378636561007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900.6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1114</v>
      </c>
    </row>
    <row r="11" spans="1:4" ht="16.5" customHeight="1">
      <c r="A11" s="226" t="s">
        <v>63</v>
      </c>
      <c r="B11" s="228"/>
      <c r="C11" s="14">
        <v>9</v>
      </c>
      <c r="D11" s="94">
        <v>33</v>
      </c>
    </row>
    <row r="12" spans="1:4" ht="16.5" customHeight="1">
      <c r="A12" s="318" t="s">
        <v>106</v>
      </c>
      <c r="B12" s="318"/>
      <c r="C12" s="14">
        <v>10</v>
      </c>
      <c r="D12" s="94">
        <v>27</v>
      </c>
    </row>
    <row r="13" spans="1:4" ht="16.5" customHeight="1">
      <c r="A13" s="318" t="s">
        <v>31</v>
      </c>
      <c r="B13" s="318"/>
      <c r="C13" s="14">
        <v>11</v>
      </c>
      <c r="D13" s="94">
        <v>41</v>
      </c>
    </row>
    <row r="14" spans="1:4" ht="16.5" customHeight="1">
      <c r="A14" s="318" t="s">
        <v>107</v>
      </c>
      <c r="B14" s="318"/>
      <c r="C14" s="14">
        <v>12</v>
      </c>
      <c r="D14" s="94">
        <v>54</v>
      </c>
    </row>
    <row r="15" spans="1:4" ht="16.5" customHeight="1">
      <c r="A15" s="318" t="s">
        <v>111</v>
      </c>
      <c r="B15" s="318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&amp;L31B7BC2A&amp;CФорма № 1-мзс, Підрозділ: Селидівський міський суд Донецької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2018-03-28T07:45:37Z</cp:lastPrinted>
  <dcterms:created xsi:type="dcterms:W3CDTF">2004-04-20T14:33:35Z</dcterms:created>
  <dcterms:modified xsi:type="dcterms:W3CDTF">2020-03-03T09:10:03Z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31B7BC2A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