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2"/>
  <c r="L13"/>
  <c r="E14"/>
  <c r="L14"/>
  <c r="F14"/>
  <c r="G14"/>
  <c r="H14"/>
  <c r="I14"/>
  <c r="J14"/>
  <c r="D4" i="22"/>
  <c r="K14" i="15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E41"/>
  <c r="L41"/>
  <c r="F41"/>
  <c r="F42"/>
  <c r="G41"/>
  <c r="G42"/>
  <c r="H41"/>
  <c r="H42"/>
  <c r="D9" i="22"/>
  <c r="I41" i="15"/>
  <c r="I42"/>
  <c r="J41"/>
  <c r="D7" i="22"/>
  <c r="K41" i="15"/>
  <c r="K42"/>
  <c r="E42"/>
  <c r="D10" i="22"/>
  <c r="J42" i="15"/>
  <c r="D3" i="22"/>
  <c r="D8"/>
  <c r="L42" i="15"/>
</calcChain>
</file>

<file path=xl/sharedStrings.xml><?xml version="1.0" encoding="utf-8"?>
<sst xmlns="http://schemas.openxmlformats.org/spreadsheetml/2006/main" count="268" uniqueCount="199">
  <si>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</si>
  <si>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</si>
  <si>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</si>
  <si>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</si>
  <si>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</si>
  <si>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</si>
  <si>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</si>
  <si>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</si>
  <si>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</si>
  <si>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</si>
  <si>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</si>
  <si>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</si>
  <si>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</si>
  <si>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</si>
  <si>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</si>
  <si>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</si>
  <si>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</si>
  <si>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</si>
  <si>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</si>
  <si>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</si>
  <si>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</si>
  <si>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</si>
  <si>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</si>
  <si>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</si>
  <si>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</si>
  <si>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</si>
  <si>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</si>
  <si>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</si>
  <si>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</si>
  <si>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</si>
  <si>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</si>
  <si>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</si>
  <si>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</si>
  <si>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</si>
  <si>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</si>
  <si>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</si>
  <si>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</si>
  <si>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</si>
  <si>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</si>
  <si>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</si>
  <si>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</si>
  <si>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</si>
  <si>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</si>
  <si>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</si>
  <si>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</si>
  <si>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</si>
  <si>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</si>
  <si>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</si>
  <si>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</si>
  <si>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</si>
  <si>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</si>
  <si>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</si>
  <si>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</si>
  <si>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</si>
  <si>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</si>
  <si>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</si>
  <si>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</si>
  <si>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</si>
  <si>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</si>
  <si>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</si>
  <si>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</si>
  <si>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</si>
  <si>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</si>
  <si>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</si>
  <si>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</si>
  <si>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</si>
  <si>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</si>
  <si>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</si>
  <si>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</si>
  <si>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</si>
  <si>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</si>
  <si>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</si>
  <si>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</si>
  <si>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</si>
  <si>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</si>
  <si>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</si>
  <si>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</si>
  <si>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</si>
  <si>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</si>
  <si>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</si>
  <si>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</si>
  <si>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</si>
  <si>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</si>
  <si>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</si>
  <si>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</si>
  <si>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</si>
  <si>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</si>
  <si>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</si>
  <si>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</si>
  <si>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</si>
  <si>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</si>
  <si>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</si>
  <si>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</si>
  <si>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</si>
  <si>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</si>
  <si>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</si>
  <si>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</si>
  <si>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</si>
  <si>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</si>
  <si>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</si>
  <si>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</si>
  <si>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</si>
  <si>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</si>
  <si>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</si>
  <si>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</si>
  <si>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</si>
  <si>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</si>
  <si>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</si>
  <si>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</si>
  <si>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</si>
  <si>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</si>
  <si>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</si>
  <si>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</si>
  <si>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</si>
  <si>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</si>
  <si>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</si>
  <si>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</si>
  <si>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</si>
  <si>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</si>
  <si>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</si>
  <si>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</si>
  <si>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</si>
  <si>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</si>
  <si>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</si>
  <si>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</si>
  <si>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</si>
  <si>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</si>
  <si>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</si>
  <si>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</si>
  <si>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</si>
  <si>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</si>
  <si>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</si>
  <si>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</si>
  <si>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</si>
  <si>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</si>
  <si>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</si>
  <si>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</si>
  <si>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</si>
  <si>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</si>
  <si>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</si>
  <si>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</si>
  <si>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</si>
  <si>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</si>
  <si>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</si>
  <si>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</si>
  <si>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</si>
  <si>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</si>
  <si>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</si>
  <si>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</si>
  <si>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</si>
  <si>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</si>
  <si>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</si>
  <si>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</si>
  <si>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</si>
  <si>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</si>
  <si>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</si>
  <si>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</si>
  <si>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</si>
  <si>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</si>
  <si>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</si>
  <si>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</si>
  <si>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</si>
  <si>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</si>
  <si>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</si>
  <si>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</si>
  <si>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</si>
  <si>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</si>
  <si>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</si>
  <si>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</si>
  <si>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</si>
  <si>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</si>
  <si>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</si>
  <si>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</si>
  <si>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</si>
  <si>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</si>
  <si>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</si>
  <si>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</si>
  <si>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</si>
  <si>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</si>
  <si>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</si>
  <si>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</si>
  <si>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</si>
  <si>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</si>
  <si>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</si>
  <si>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</si>
  <si>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</si>
  <si>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</si>
  <si>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</si>
  <si>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</si>
  <si>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</si>
  <si>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</si>
  <si>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Радомишльський районний суд Житомирської області</t>
  </si>
  <si>
    <t>12200.м. Радомишль.вул. І. Франка 4а</t>
  </si>
  <si>
    <t>Доручення судів України / іноземних судів</t>
  </si>
  <si>
    <t xml:space="preserve">Розглянуто справ судом присяжних </t>
  </si>
  <si>
    <t>О.В. Грищенко</t>
  </si>
  <si>
    <t>Р.Ю. Пергун</t>
  </si>
  <si>
    <t>04132-4-20-46</t>
  </si>
  <si>
    <t>21 січня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</si>
</sst>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&amp;C&amp;L4E65B403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zoomScaleNormal="100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133</v>
      </c>
      <c r="F6" s="90">
        <v>72</v>
      </c>
      <c r="G6" s="90">
        <v>1</v>
      </c>
      <c r="H6" s="90">
        <v>133</v>
      </c>
      <c r="I6" s="90" t="s">
        <v>180</v>
      </c>
      <c r="J6" s="90"/>
      <c r="K6" s="91"/>
      <c r="L6" s="101">
        <f t="shared" ref="L6:L42" si="0">E6-F6</f>
        <v>61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379</v>
      </c>
      <c r="F7" s="90">
        <v>377</v>
      </c>
      <c r="G7" s="90"/>
      <c r="H7" s="90">
        <v>379</v>
      </c>
      <c r="I7" s="90">
        <v>341</v>
      </c>
      <c r="J7" s="90"/>
      <c r="K7" s="91"/>
      <c r="L7" s="101">
        <f t="shared" si="0"/>
        <v>2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69</v>
      </c>
      <c r="F9" s="90">
        <v>62</v>
      </c>
      <c r="G9" s="90"/>
      <c r="H9" s="90">
        <v>69</v>
      </c>
      <c r="I9" s="90">
        <v>62</v>
      </c>
      <c r="J9" s="90"/>
      <c r="K9" s="91"/>
      <c r="L9" s="101">
        <f t="shared" si="0"/>
        <v>7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3</v>
      </c>
      <c r="F10" s="90">
        <v>2</v>
      </c>
      <c r="G10" s="90"/>
      <c r="H10" s="90">
        <v>3</v>
      </c>
      <c r="I10" s="90">
        <v>1</v>
      </c>
      <c r="J10" s="90"/>
      <c r="K10" s="91"/>
      <c r="L10" s="101">
        <f t="shared" si="0"/>
        <v>1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>
        <v>1</v>
      </c>
      <c r="I12" s="90"/>
      <c r="J12" s="90"/>
      <c r="K12" s="91"/>
      <c r="L12" s="101">
        <f t="shared" si="0"/>
        <v>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585</v>
      </c>
      <c r="F14" s="105">
        <f t="shared" si="1"/>
        <v>513</v>
      </c>
      <c r="G14" s="105">
        <f t="shared" si="1"/>
        <v>1</v>
      </c>
      <c r="H14" s="105">
        <f t="shared" si="1"/>
        <v>585</v>
      </c>
      <c r="I14" s="105">
        <f t="shared" si="1"/>
        <v>404</v>
      </c>
      <c r="J14" s="105">
        <f t="shared" si="1"/>
        <v>0</v>
      </c>
      <c r="K14" s="105">
        <f t="shared" si="1"/>
        <v>0</v>
      </c>
      <c r="L14" s="101">
        <f t="shared" si="0"/>
        <v>72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25</v>
      </c>
      <c r="F15" s="92">
        <v>25</v>
      </c>
      <c r="G15" s="92">
        <v>1</v>
      </c>
      <c r="H15" s="92">
        <v>19</v>
      </c>
      <c r="I15" s="92">
        <v>11</v>
      </c>
      <c r="J15" s="92">
        <v>6</v>
      </c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20</v>
      </c>
      <c r="F16" s="92">
        <v>11</v>
      </c>
      <c r="G16" s="92">
        <v>1</v>
      </c>
      <c r="H16" s="92">
        <v>19</v>
      </c>
      <c r="I16" s="92">
        <v>14</v>
      </c>
      <c r="J16" s="92">
        <v>1</v>
      </c>
      <c r="K16" s="91"/>
      <c r="L16" s="101">
        <f t="shared" si="0"/>
        <v>9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5</v>
      </c>
      <c r="F18" s="91">
        <v>5</v>
      </c>
      <c r="G18" s="91"/>
      <c r="H18" s="91">
        <v>3</v>
      </c>
      <c r="I18" s="91"/>
      <c r="J18" s="91">
        <v>2</v>
      </c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39</v>
      </c>
      <c r="F22" s="91">
        <v>30</v>
      </c>
      <c r="G22" s="91">
        <v>1</v>
      </c>
      <c r="H22" s="91">
        <v>30</v>
      </c>
      <c r="I22" s="91">
        <v>14</v>
      </c>
      <c r="J22" s="91">
        <v>9</v>
      </c>
      <c r="K22" s="91"/>
      <c r="L22" s="101">
        <f t="shared" si="0"/>
        <v>9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46</v>
      </c>
      <c r="F23" s="91">
        <v>45</v>
      </c>
      <c r="G23" s="91"/>
      <c r="H23" s="91">
        <v>40</v>
      </c>
      <c r="I23" s="91">
        <v>20</v>
      </c>
      <c r="J23" s="91">
        <v>6</v>
      </c>
      <c r="K23" s="91"/>
      <c r="L23" s="101">
        <f t="shared" si="0"/>
        <v>1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907</v>
      </c>
      <c r="F25" s="91">
        <v>866</v>
      </c>
      <c r="G25" s="91">
        <v>13</v>
      </c>
      <c r="H25" s="91">
        <v>811</v>
      </c>
      <c r="I25" s="91">
        <v>548</v>
      </c>
      <c r="J25" s="91">
        <v>96</v>
      </c>
      <c r="K25" s="91"/>
      <c r="L25" s="101">
        <f t="shared" si="0"/>
        <v>41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768</v>
      </c>
      <c r="F26" s="91">
        <v>550</v>
      </c>
      <c r="G26" s="91">
        <v>5</v>
      </c>
      <c r="H26" s="91">
        <v>716</v>
      </c>
      <c r="I26" s="91">
        <v>526</v>
      </c>
      <c r="J26" s="91">
        <v>52</v>
      </c>
      <c r="K26" s="91">
        <v>4</v>
      </c>
      <c r="L26" s="101">
        <f t="shared" si="0"/>
        <v>218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134</v>
      </c>
      <c r="F27" s="91">
        <v>131</v>
      </c>
      <c r="G27" s="91">
        <v>1</v>
      </c>
      <c r="H27" s="91">
        <v>122</v>
      </c>
      <c r="I27" s="91">
        <v>75</v>
      </c>
      <c r="J27" s="91">
        <v>12</v>
      </c>
      <c r="K27" s="91"/>
      <c r="L27" s="101">
        <f t="shared" si="0"/>
        <v>3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91</v>
      </c>
      <c r="F28" s="91">
        <v>75</v>
      </c>
      <c r="G28" s="91"/>
      <c r="H28" s="91">
        <v>85</v>
      </c>
      <c r="I28" s="91">
        <v>58</v>
      </c>
      <c r="J28" s="91">
        <v>6</v>
      </c>
      <c r="K28" s="91">
        <v>1</v>
      </c>
      <c r="L28" s="101">
        <f t="shared" si="0"/>
        <v>16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5</v>
      </c>
      <c r="F29" s="91">
        <v>4</v>
      </c>
      <c r="G29" s="91"/>
      <c r="H29" s="91">
        <v>4</v>
      </c>
      <c r="I29" s="91">
        <v>2</v>
      </c>
      <c r="J29" s="91">
        <v>1</v>
      </c>
      <c r="K29" s="91"/>
      <c r="L29" s="101">
        <f t="shared" si="0"/>
        <v>1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3</v>
      </c>
      <c r="F32" s="91">
        <v>2</v>
      </c>
      <c r="G32" s="91"/>
      <c r="H32" s="91">
        <v>3</v>
      </c>
      <c r="I32" s="91">
        <v>2</v>
      </c>
      <c r="J32" s="91"/>
      <c r="K32" s="91"/>
      <c r="L32" s="101">
        <f t="shared" si="0"/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91</v>
      </c>
      <c r="F33" s="91">
        <v>79</v>
      </c>
      <c r="G33" s="91"/>
      <c r="H33" s="91">
        <v>90</v>
      </c>
      <c r="I33" s="91">
        <v>61</v>
      </c>
      <c r="J33" s="91">
        <v>1</v>
      </c>
      <c r="K33" s="91"/>
      <c r="L33" s="101">
        <f t="shared" si="0"/>
        <v>12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2</v>
      </c>
      <c r="G35" s="91"/>
      <c r="H35" s="91">
        <v>2</v>
      </c>
      <c r="I35" s="91"/>
      <c r="J35" s="91">
        <v>1</v>
      </c>
      <c r="K35" s="91"/>
      <c r="L35" s="101">
        <f t="shared" si="0"/>
        <v>1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1427</v>
      </c>
      <c r="F37" s="91">
        <v>1157</v>
      </c>
      <c r="G37" s="91">
        <v>16</v>
      </c>
      <c r="H37" s="91">
        <v>1252</v>
      </c>
      <c r="I37" s="91">
        <v>669</v>
      </c>
      <c r="J37" s="91">
        <v>175</v>
      </c>
      <c r="K37" s="91">
        <v>5</v>
      </c>
      <c r="L37" s="101">
        <f t="shared" si="0"/>
        <v>270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564</v>
      </c>
      <c r="F38" s="91">
        <v>541</v>
      </c>
      <c r="G38" s="91">
        <v>5</v>
      </c>
      <c r="H38" s="91">
        <v>532</v>
      </c>
      <c r="I38" s="91" t="s">
        <v>180</v>
      </c>
      <c r="J38" s="91">
        <v>32</v>
      </c>
      <c r="K38" s="91"/>
      <c r="L38" s="101">
        <f t="shared" si="0"/>
        <v>23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3</v>
      </c>
      <c r="F39" s="91">
        <v>3</v>
      </c>
      <c r="G39" s="91"/>
      <c r="H39" s="91">
        <v>2</v>
      </c>
      <c r="I39" s="91" t="s">
        <v>180</v>
      </c>
      <c r="J39" s="91">
        <v>1</v>
      </c>
      <c r="K39" s="91"/>
      <c r="L39" s="101">
        <f t="shared" si="0"/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24</v>
      </c>
      <c r="F40" s="91">
        <v>23</v>
      </c>
      <c r="G40" s="91"/>
      <c r="H40" s="91">
        <v>24</v>
      </c>
      <c r="I40" s="91">
        <v>23</v>
      </c>
      <c r="J40" s="91"/>
      <c r="K40" s="91"/>
      <c r="L40" s="101">
        <f t="shared" si="0"/>
        <v>1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588</v>
      </c>
      <c r="F41" s="91">
        <f t="shared" ref="F41:K41" si="2">F38+F40</f>
        <v>564</v>
      </c>
      <c r="G41" s="91">
        <f t="shared" si="2"/>
        <v>5</v>
      </c>
      <c r="H41" s="91">
        <f t="shared" si="2"/>
        <v>556</v>
      </c>
      <c r="I41" s="91">
        <f>I40</f>
        <v>23</v>
      </c>
      <c r="J41" s="91">
        <f t="shared" si="2"/>
        <v>32</v>
      </c>
      <c r="K41" s="91">
        <f t="shared" si="2"/>
        <v>0</v>
      </c>
      <c r="L41" s="101">
        <f t="shared" si="0"/>
        <v>24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2639</v>
      </c>
      <c r="F42" s="91">
        <f t="shared" ref="F42:K42" si="3">F14+F22+F37+F41</f>
        <v>2264</v>
      </c>
      <c r="G42" s="91">
        <f t="shared" si="3"/>
        <v>23</v>
      </c>
      <c r="H42" s="91">
        <f t="shared" si="3"/>
        <v>2423</v>
      </c>
      <c r="I42" s="91">
        <f t="shared" si="3"/>
        <v>1110</v>
      </c>
      <c r="J42" s="91">
        <f t="shared" si="3"/>
        <v>216</v>
      </c>
      <c r="K42" s="91">
        <f t="shared" si="3"/>
        <v>5</v>
      </c>
      <c r="L42" s="101">
        <f t="shared" si="0"/>
        <v>375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Радомишльський районний суд Житомирської області, 
Початок періоду: 01.01.2018, Кінець періоду: 31.12.2018&amp;L4E65B403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/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/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/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/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/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/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3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45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1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15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4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174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44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9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26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>
        <v>1</v>
      </c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/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/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/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/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/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Радомишльський районний суд Житомирської області, 
Початок періоду: 01.01.2018, Кінець періоду: 31.12.2018&amp;L4E65B403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134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75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12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14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2</v>
      </c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43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3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207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4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90</v>
      </c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12</v>
      </c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>
        <v>1</v>
      </c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5</v>
      </c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38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</v>
      </c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4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2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40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1074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353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1</v>
      </c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3823126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2201526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6</v>
      </c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4</v>
      </c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93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49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684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4100261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234371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495</v>
      </c>
      <c r="F58" s="96">
        <v>59</v>
      </c>
      <c r="G58" s="96">
        <v>26</v>
      </c>
      <c r="H58" s="96">
        <v>5</v>
      </c>
      <c r="I58" s="96"/>
    </row>
    <row r="59" spans="1:9" ht="13.5" customHeight="1">
      <c r="A59" s="258" t="s">
        <v>31</v>
      </c>
      <c r="B59" s="258"/>
      <c r="C59" s="258"/>
      <c r="D59" s="258"/>
      <c r="E59" s="96">
        <v>21</v>
      </c>
      <c r="F59" s="96">
        <v>8</v>
      </c>
      <c r="G59" s="96">
        <v>1</v>
      </c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921</v>
      </c>
      <c r="F60" s="96">
        <v>308</v>
      </c>
      <c r="G60" s="96">
        <v>15</v>
      </c>
      <c r="H60" s="96">
        <v>1</v>
      </c>
      <c r="I60" s="96">
        <v>7</v>
      </c>
    </row>
    <row r="61" spans="1:9" ht="13.5" customHeight="1">
      <c r="A61" s="190" t="s">
        <v>115</v>
      </c>
      <c r="B61" s="190"/>
      <c r="C61" s="190"/>
      <c r="D61" s="190"/>
      <c r="E61" s="96">
        <v>549</v>
      </c>
      <c r="F61" s="96">
        <v>7</v>
      </c>
      <c r="G61" s="96"/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Радомишльський районний суд Житомирської області, 
Початок періоду: 01.01.2018, Кінець періоду: 31.12.2018&amp;L4E65B403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2.3148148148148147E-2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2.8571428571428571E-2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1.0702296819787986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1211.5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1319.5</v>
      </c>
    </row>
    <row r="11" spans="1:4" ht="16.5" customHeight="1">
      <c r="A11" s="213" t="s">
        <v>65</v>
      </c>
      <c r="B11" s="215"/>
      <c r="C11" s="14">
        <v>9</v>
      </c>
      <c r="D11" s="94">
        <v>60</v>
      </c>
    </row>
    <row r="12" spans="1:4" ht="16.5" customHeight="1">
      <c r="A12" s="300" t="s">
        <v>110</v>
      </c>
      <c r="B12" s="300"/>
      <c r="C12" s="14">
        <v>10</v>
      </c>
      <c r="D12" s="94">
        <v>57</v>
      </c>
    </row>
    <row r="13" spans="1:4" ht="16.5" customHeight="1">
      <c r="A13" s="300" t="s">
        <v>31</v>
      </c>
      <c r="B13" s="300"/>
      <c r="C13" s="14">
        <v>11</v>
      </c>
      <c r="D13" s="94">
        <v>79</v>
      </c>
    </row>
    <row r="14" spans="1:4" ht="16.5" customHeight="1">
      <c r="A14" s="300" t="s">
        <v>111</v>
      </c>
      <c r="B14" s="300"/>
      <c r="C14" s="14">
        <v>12</v>
      </c>
      <c r="D14" s="94">
        <v>83</v>
      </c>
    </row>
    <row r="15" spans="1:4" ht="16.5" customHeight="1">
      <c r="A15" s="300" t="s">
        <v>115</v>
      </c>
      <c r="B15" s="300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 t="s">
        <v>197</v>
      </c>
      <c r="D23" s="302"/>
    </row>
    <row r="24" spans="1:4">
      <c r="A24" s="69" t="s">
        <v>107</v>
      </c>
      <c r="B24" s="88"/>
      <c r="C24" s="303" t="s">
        <v>197</v>
      </c>
      <c r="D24" s="303"/>
    </row>
    <row r="25" spans="1:4">
      <c r="A25" s="68" t="s">
        <v>108</v>
      </c>
      <c r="B25" s="89"/>
      <c r="C25" s="303"/>
      <c r="D25" s="303"/>
    </row>
    <row r="26" spans="1:4" ht="15.75" customHeight="1"/>
    <row r="27" spans="1:4" ht="12.75" customHeight="1">
      <c r="C27" s="299" t="s">
        <v>198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Радомишльський районний суд Житомирської області, 
Початок періоду: 01.01.2018, Кінець періоду: 31.12.2018&amp;L4E65B403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2019-02-04T08:39:19Z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9A375E01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