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<sst xmlns="http://schemas.openxmlformats.org/spreadsheetml/2006/main" count="269" uniqueCount="201">
  <si>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</si>
  <si>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</si>
  <si>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</si>
  <si>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</si>
  <si>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</si>
  <si>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</si>
  <si>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</si>
  <si>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</si>
  <si>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</si>
  <si>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</si>
  <si>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</si>
  <si>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</si>
  <si>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</si>
  <si>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</si>
  <si>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</si>
  <si>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</si>
  <si>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</si>
  <si>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</si>
  <si>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</si>
  <si>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</si>
  <si>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</si>
  <si>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</si>
  <si>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</si>
  <si>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</si>
  <si>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</si>
  <si>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</si>
  <si>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</si>
  <si>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</si>
  <si>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</si>
  <si>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</si>
  <si>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</si>
  <si>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</si>
  <si>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</si>
  <si>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</si>
  <si>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</si>
  <si>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</si>
  <si>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</si>
  <si>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</si>
  <si>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</si>
  <si>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</si>
  <si>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</si>
  <si>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</si>
  <si>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</si>
  <si>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</si>
  <si>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</si>
  <si>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</si>
  <si>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</si>
  <si>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</si>
  <si>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</si>
  <si>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</si>
  <si>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</si>
  <si>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</si>
  <si>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</si>
  <si>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</si>
  <si>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</si>
  <si>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</si>
  <si>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</si>
  <si>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</si>
  <si>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</si>
  <si>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</si>
  <si>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</si>
  <si>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</si>
  <si>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</si>
  <si>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</si>
  <si>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</si>
  <si>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</si>
  <si>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</si>
  <si>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</si>
  <si>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</si>
  <si>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</si>
  <si>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</si>
  <si>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</si>
  <si>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</si>
  <si>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</si>
  <si>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</si>
  <si>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</si>
  <si>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</si>
  <si>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</si>
  <si>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</si>
  <si>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</si>
  <si>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</si>
  <si>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</si>
  <si>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</si>
  <si>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</si>
  <si>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</si>
  <si>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</si>
  <si>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</si>
  <si>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</si>
  <si>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</si>
  <si>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</si>
  <si>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</si>
  <si>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</si>
  <si>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</si>
  <si>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</si>
  <si>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</si>
  <si>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</si>
  <si>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</si>
  <si>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</si>
  <si>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</si>
  <si>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</si>
  <si>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</si>
  <si>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</si>
  <si>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</si>
  <si>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</si>
  <si>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</si>
  <si>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</si>
  <si>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</si>
  <si>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</si>
  <si>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</si>
  <si>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</si>
  <si>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</si>
  <si>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</si>
  <si>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</si>
  <si>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</si>
  <si>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</si>
  <si>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</si>
  <si>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</si>
  <si>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</si>
  <si>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</si>
  <si>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</si>
  <si>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</si>
  <si>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</si>
  <si>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</si>
  <si>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</si>
  <si>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</si>
  <si>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</si>
  <si>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</si>
  <si>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</si>
  <si>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</si>
  <si>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</si>
  <si>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</si>
  <si>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</si>
  <si>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</si>
  <si>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</si>
  <si>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</si>
  <si>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</si>
  <si>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</si>
  <si>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</si>
  <si>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</si>
  <si>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</si>
  <si>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</si>
  <si>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</si>
  <si>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</si>
  <si>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</si>
  <si>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</si>
  <si>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</si>
  <si>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</si>
  <si>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</si>
  <si>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</si>
  <si>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</si>
  <si>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</si>
  <si>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</si>
  <si>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</si>
  <si>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</si>
  <si>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</si>
  <si>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</si>
  <si>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</si>
  <si>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</si>
  <si>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</si>
  <si>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</si>
  <si>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</si>
  <si>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</si>
  <si>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</si>
  <si>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</si>
  <si>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</si>
  <si>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</si>
  <si>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</si>
  <si>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</si>
  <si>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</si>
  <si>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</si>
  <si>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</si>
  <si>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</si>
  <si>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</si>
  <si>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</si>
  <si>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</si>
  <si>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</si>
  <si>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</si>
  <si>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</si>
  <si>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</si>
  <si>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</si>
  <si>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</si>
  <si>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</si>
  <si>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</si>
  <si>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</si>
  <si>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</si>
  <si>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</si>
  <si>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</si>
  <si>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</si>
  <si>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</si>
  <si>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</si>
  <si>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</si>
  <si>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Верховинський районний суд Івано-Франківської області</t>
  </si>
  <si>
    <t>78700.смт. Верховина.вул. Жаб’євська 76</t>
  </si>
  <si>
    <t>Доручення судів України / іноземних судів</t>
  </si>
  <si>
    <t xml:space="preserve">Розглянуто справ судом присяжних </t>
  </si>
  <si>
    <t>А.Б. Бучинський</t>
  </si>
  <si>
    <t xml:space="preserve">О.В. Шкрібляк </t>
  </si>
  <si>
    <t>inbox@vr.if.court.gov.ua</t>
  </si>
  <si>
    <t>(034)32 2-15-36</t>
  </si>
  <si>
    <t>(034)32 2-11-38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</si>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</sst>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9" fillId="0" borderId="2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3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2" xfId="95" applyNumberFormat="1" applyFont="1" applyFill="1" applyBorder="1" applyAlignment="1" applyProtection="1">
      <alignment/>
      <protection/>
    </xf>
    <xf numFmtId="0" fontId="13" fillId="0" borderId="2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6" applyNumberFormat="1" applyFont="1" applyFill="1" applyBorder="1" applyAlignment="1">
      <alignment horizontal="center" vertical="center" wrapText="1"/>
      <protection/>
    </xf>
    <xf numFmtId="0" fontId="14" fillId="0" borderId="19" xfId="96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20" xfId="95" applyNumberFormat="1" applyFont="1" applyFill="1" applyBorder="1" applyAlignment="1" applyProtection="1">
      <alignment horizontal="left"/>
      <protection/>
    </xf>
    <xf numFmtId="0" fontId="13" fillId="0" borderId="0" xfId="95" applyNumberFormat="1" applyFont="1" applyFill="1" applyBorder="1" applyAlignment="1" applyProtection="1">
      <alignment horizontal="left"/>
      <protection/>
    </xf>
    <xf numFmtId="0" fontId="13" fillId="0" borderId="21" xfId="95" applyNumberFormat="1" applyFont="1" applyFill="1" applyBorder="1" applyAlignment="1" applyProtection="1">
      <alignment horizontal="left"/>
      <protection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8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49" fontId="39" fillId="0" borderId="26" xfId="96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&amp;L10E8DB5B&amp;C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110</v>
      </c>
      <c r="F6" s="90">
        <v>86</v>
      </c>
      <c r="G6" s="90"/>
      <c r="H6" s="90">
        <v>81</v>
      </c>
      <c r="I6" s="90" t="s">
        <v>180</v>
      </c>
      <c r="J6" s="90">
        <v>29</v>
      </c>
      <c r="K6" s="91">
        <v>6</v>
      </c>
      <c r="L6" s="101">
        <f>E6-F6</f>
        <v>24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241</v>
      </c>
      <c r="F7" s="90">
        <v>241</v>
      </c>
      <c r="G7" s="90">
        <v>2</v>
      </c>
      <c r="H7" s="90">
        <v>240</v>
      </c>
      <c r="I7" s="90">
        <v>225</v>
      </c>
      <c r="J7" s="90">
        <v>1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39</v>
      </c>
      <c r="F9" s="90">
        <v>37</v>
      </c>
      <c r="G9" s="90"/>
      <c r="H9" s="90">
        <v>39</v>
      </c>
      <c r="I9" s="90">
        <v>28</v>
      </c>
      <c r="J9" s="90"/>
      <c r="K9" s="91"/>
      <c r="L9" s="101">
        <f>E9-F9</f>
        <v>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>
        <v>1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392</v>
      </c>
      <c r="F14" s="105">
        <f>SUM(F6:F13)</f>
        <v>366</v>
      </c>
      <c r="G14" s="105">
        <f>SUM(G6:G13)</f>
        <v>2</v>
      </c>
      <c r="H14" s="105">
        <f>SUM(H6:H13)</f>
        <v>362</v>
      </c>
      <c r="I14" s="105">
        <f>SUM(I6:I13)</f>
        <v>255</v>
      </c>
      <c r="J14" s="105">
        <f>SUM(J6:J13)</f>
        <v>30</v>
      </c>
      <c r="K14" s="105">
        <f>SUM(K6:K13)</f>
        <v>6</v>
      </c>
      <c r="L14" s="101">
        <f>E14-F14</f>
        <v>26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13</v>
      </c>
      <c r="F15" s="92">
        <v>13</v>
      </c>
      <c r="G15" s="92"/>
      <c r="H15" s="92">
        <v>13</v>
      </c>
      <c r="I15" s="92">
        <v>11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16</v>
      </c>
      <c r="F16" s="92">
        <v>11</v>
      </c>
      <c r="G16" s="92"/>
      <c r="H16" s="92">
        <v>16</v>
      </c>
      <c r="I16" s="92">
        <v>15</v>
      </c>
      <c r="J16" s="92"/>
      <c r="K16" s="91"/>
      <c r="L16" s="101">
        <f>E16-F16</f>
        <v>5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18</v>
      </c>
      <c r="F22" s="91">
        <v>13</v>
      </c>
      <c r="G22" s="91"/>
      <c r="H22" s="91">
        <v>18</v>
      </c>
      <c r="I22" s="91">
        <v>15</v>
      </c>
      <c r="J22" s="91"/>
      <c r="K22" s="91"/>
      <c r="L22" s="101">
        <f>E22-F22</f>
        <v>5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8</v>
      </c>
      <c r="F23" s="91">
        <v>7</v>
      </c>
      <c r="G23" s="91"/>
      <c r="H23" s="91">
        <v>8</v>
      </c>
      <c r="I23" s="91">
        <v>8</v>
      </c>
      <c r="J23" s="91"/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3</v>
      </c>
      <c r="F24" s="91">
        <v>3</v>
      </c>
      <c r="G24" s="91"/>
      <c r="H24" s="91">
        <v>3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238</v>
      </c>
      <c r="F25" s="91">
        <v>228</v>
      </c>
      <c r="G25" s="91">
        <v>1</v>
      </c>
      <c r="H25" s="91">
        <v>229</v>
      </c>
      <c r="I25" s="91">
        <v>210</v>
      </c>
      <c r="J25" s="91">
        <v>9</v>
      </c>
      <c r="K25" s="91"/>
      <c r="L25" s="101">
        <f>E25-F25</f>
        <v>10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278</v>
      </c>
      <c r="F26" s="91">
        <v>216</v>
      </c>
      <c r="G26" s="91">
        <v>2</v>
      </c>
      <c r="H26" s="91">
        <v>217</v>
      </c>
      <c r="I26" s="91">
        <v>167</v>
      </c>
      <c r="J26" s="91">
        <v>61</v>
      </c>
      <c r="K26" s="91">
        <v>4</v>
      </c>
      <c r="L26" s="101">
        <f>E26-F26</f>
        <v>62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24</v>
      </c>
      <c r="F27" s="91">
        <v>23</v>
      </c>
      <c r="G27" s="91"/>
      <c r="H27" s="91">
        <v>24</v>
      </c>
      <c r="I27" s="91">
        <v>23</v>
      </c>
      <c r="J27" s="91"/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25</v>
      </c>
      <c r="F28" s="91">
        <v>23</v>
      </c>
      <c r="G28" s="91"/>
      <c r="H28" s="91">
        <v>24</v>
      </c>
      <c r="I28" s="91">
        <v>23</v>
      </c>
      <c r="J28" s="91">
        <v>1</v>
      </c>
      <c r="K28" s="91"/>
      <c r="L28" s="101">
        <f>E28-F28</f>
        <v>2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</v>
      </c>
      <c r="F29" s="91">
        <v>2</v>
      </c>
      <c r="G29" s="91"/>
      <c r="H29" s="91">
        <v>2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</v>
      </c>
      <c r="F32" s="91">
        <v>3</v>
      </c>
      <c r="G32" s="91"/>
      <c r="H32" s="91">
        <v>4</v>
      </c>
      <c r="I32" s="91">
        <v>2</v>
      </c>
      <c r="J32" s="91">
        <v>2</v>
      </c>
      <c r="K32" s="91">
        <v>1</v>
      </c>
      <c r="L32" s="101">
        <f>E32-F32</f>
        <v>3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25</v>
      </c>
      <c r="F33" s="91">
        <v>25</v>
      </c>
      <c r="G33" s="91"/>
      <c r="H33" s="91">
        <v>21</v>
      </c>
      <c r="I33" s="91">
        <v>13</v>
      </c>
      <c r="J33" s="91">
        <v>4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378</v>
      </c>
      <c r="F37" s="91">
        <v>309</v>
      </c>
      <c r="G37" s="91">
        <v>2</v>
      </c>
      <c r="H37" s="91">
        <v>301</v>
      </c>
      <c r="I37" s="91">
        <v>217</v>
      </c>
      <c r="J37" s="91">
        <v>77</v>
      </c>
      <c r="K37" s="91">
        <v>5</v>
      </c>
      <c r="L37" s="101">
        <f>E37-F37</f>
        <v>69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336</v>
      </c>
      <c r="F38" s="91">
        <v>325</v>
      </c>
      <c r="G38" s="91"/>
      <c r="H38" s="91">
        <v>328</v>
      </c>
      <c r="I38" s="91" t="s">
        <v>180</v>
      </c>
      <c r="J38" s="91">
        <v>8</v>
      </c>
      <c r="K38" s="91"/>
      <c r="L38" s="101">
        <f>E38-F38</f>
        <v>11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10</v>
      </c>
      <c r="F39" s="91">
        <v>10</v>
      </c>
      <c r="G39" s="91"/>
      <c r="H39" s="91">
        <v>10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</v>
      </c>
      <c r="F40" s="91">
        <v>1</v>
      </c>
      <c r="G40" s="91"/>
      <c r="H40" s="91">
        <v>1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337</v>
      </c>
      <c r="F41" s="91">
        <f aca="true" t="shared" si="0" ref="F41:K41">F38+F40</f>
        <v>326</v>
      </c>
      <c r="G41" s="91">
        <f t="shared" si="0"/>
        <v>0</v>
      </c>
      <c r="H41" s="91">
        <f t="shared" si="0"/>
        <v>329</v>
      </c>
      <c r="I41" s="91">
        <f>I40</f>
        <v>1</v>
      </c>
      <c r="J41" s="91">
        <f t="shared" si="0"/>
        <v>8</v>
      </c>
      <c r="K41" s="91">
        <f t="shared" si="0"/>
        <v>0</v>
      </c>
      <c r="L41" s="101">
        <f>E41-F41</f>
        <v>11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1125</v>
      </c>
      <c r="F42" s="91">
        <f aca="true" t="shared" si="1" ref="F42:K42">F14+F22+F37+F41</f>
        <v>1014</v>
      </c>
      <c r="G42" s="91">
        <f t="shared" si="1"/>
        <v>4</v>
      </c>
      <c r="H42" s="91">
        <f t="shared" si="1"/>
        <v>1010</v>
      </c>
      <c r="I42" s="91">
        <f t="shared" si="1"/>
        <v>488</v>
      </c>
      <c r="J42" s="91">
        <f t="shared" si="1"/>
        <v>115</v>
      </c>
      <c r="K42" s="91">
        <f t="shared" si="1"/>
        <v>11</v>
      </c>
      <c r="L42" s="101">
        <f>E42-F42</f>
        <v>111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&amp;L10E8DB5B&amp;CФорма № 1-мзс, Підрозділ: Верховинський районний суд Івано-Франківської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27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5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13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2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20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14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164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27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6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35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10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4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&amp;L10E8DB5B&amp;CФорма № 1-мзс, Підрозділ: Верховинський районний суд Івано-Франківської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81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52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3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27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20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150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19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37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9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1920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1920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70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256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122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8822864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2517655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5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105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10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267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4313343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26889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331</v>
      </c>
      <c r="F58" s="96">
        <v>27</v>
      </c>
      <c r="G58" s="96">
        <v>4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17</v>
      </c>
      <c r="F59" s="96">
        <v>1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176</v>
      </c>
      <c r="F60" s="96">
        <v>116</v>
      </c>
      <c r="G60" s="96">
        <v>8</v>
      </c>
      <c r="H60" s="96"/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325</v>
      </c>
      <c r="F61" s="96">
        <v>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&amp;L10E8DB5B&amp;CФорма № 1-мзс, Підрозділ: Верховинський районний суд Івано-Франківської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0.09565217391304348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0.06493506493506493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0.9960552268244576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1010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1125</v>
      </c>
    </row>
    <row r="11" spans="1:4" ht="16.5" customHeight="1">
      <c r="A11" s="191" t="s">
        <v>65</v>
      </c>
      <c r="B11" s="193"/>
      <c r="C11" s="14">
        <v>9</v>
      </c>
      <c r="D11" s="94">
        <v>47</v>
      </c>
    </row>
    <row r="12" spans="1:4" ht="16.5" customHeight="1">
      <c r="A12" s="295" t="s">
        <v>110</v>
      </c>
      <c r="B12" s="295"/>
      <c r="C12" s="14">
        <v>10</v>
      </c>
      <c r="D12" s="94">
        <v>26</v>
      </c>
    </row>
    <row r="13" spans="1:4" ht="16.5" customHeight="1">
      <c r="A13" s="295" t="s">
        <v>31</v>
      </c>
      <c r="B13" s="295"/>
      <c r="C13" s="14">
        <v>11</v>
      </c>
      <c r="D13" s="94">
        <v>44</v>
      </c>
    </row>
    <row r="14" spans="1:4" ht="16.5" customHeight="1">
      <c r="A14" s="295" t="s">
        <v>111</v>
      </c>
      <c r="B14" s="295"/>
      <c r="C14" s="14">
        <v>12</v>
      </c>
      <c r="D14" s="94">
        <v>103</v>
      </c>
    </row>
    <row r="15" spans="1:4" ht="16.5" customHeight="1">
      <c r="A15" s="295" t="s">
        <v>115</v>
      </c>
      <c r="B15" s="295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&amp;L10E8DB5B&amp;CФорма № 1-мзс, Підрозділ: Верховинський районний суд Івано-Франківської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2019-01-29T09:50:26Z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10E8DB5B</vt:lpwstr>
  </property>
  <property fmtid="{D5CDD505-2E9C-101B-9397-08002B2CF9AE}" pid="9" name="Підрозділ">
    <vt:lpwstr>Верховинський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