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<sst xmlns="http://schemas.openxmlformats.org/spreadsheetml/2006/main" count="277" uniqueCount="209">
  <si>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</si>
  <si>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</si>
  <si>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</si>
  <si>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</si>
  <si>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</si>
  <si>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</si>
  <si>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</si>
  <si>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</si>
  <si>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</si>
  <si>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</si>
  <si>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</si>
  <si>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</si>
  <si>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</si>
  <si>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</si>
  <si>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</si>
  <si>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</si>
  <si>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</si>
  <si>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</si>
  <si>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</si>
  <si>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</si>
  <si>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</si>
  <si>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</si>
  <si>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</si>
  <si>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</si>
  <si>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</si>
  <si>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</si>
  <si>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</si>
  <si>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</si>
  <si>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</si>
  <si>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</si>
  <si>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</si>
  <si>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</si>
  <si>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</si>
  <si>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</si>
  <si>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</si>
  <si>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</si>
  <si>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</si>
  <si>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</si>
  <si>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</si>
  <si>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</si>
  <si>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</si>
  <si>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</si>
  <si>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</si>
  <si>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</si>
  <si>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</si>
  <si>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</si>
  <si>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</si>
  <si>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</si>
  <si>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</si>
  <si>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</si>
  <si>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</si>
  <si>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</si>
  <si>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</si>
  <si>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</si>
  <si>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</si>
  <si>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</si>
  <si>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</si>
  <si>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</si>
  <si>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</si>
  <si>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</si>
  <si>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</si>
  <si>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</si>
  <si>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</si>
  <si>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</si>
  <si>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</si>
  <si>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</si>
  <si>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</si>
  <si>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</si>
  <si>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</si>
  <si>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</si>
  <si>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</si>
  <si>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</si>
  <si>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</si>
  <si>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</si>
  <si>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</si>
  <si>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</si>
  <si>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</si>
  <si>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</si>
  <si>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</si>
  <si>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</si>
  <si>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</si>
  <si>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</si>
  <si>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</si>
  <si>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</si>
  <si>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</si>
  <si>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</si>
  <si>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</si>
  <si>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</si>
  <si>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</si>
  <si>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</si>
  <si>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</si>
  <si>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</si>
  <si>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</si>
  <si>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</si>
  <si>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</si>
  <si>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</si>
  <si>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</si>
  <si>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</si>
  <si>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</si>
  <si>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</si>
  <si>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</si>
  <si>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</si>
  <si>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</si>
  <si>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</si>
  <si>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</si>
  <si>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</si>
  <si>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</si>
  <si>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</si>
  <si>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</si>
  <si>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</si>
  <si>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</si>
  <si>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</si>
  <si>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</si>
  <si>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</si>
  <si>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</si>
  <si>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</si>
  <si>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</si>
  <si>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</si>
  <si>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</si>
  <si>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</si>
  <si>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</si>
  <si>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</si>
  <si>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</si>
  <si>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</si>
  <si>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</si>
  <si>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</si>
  <si>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</si>
  <si>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</si>
  <si>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</si>
  <si>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</si>
  <si>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</si>
  <si>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</si>
  <si>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</si>
  <si>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</si>
  <si>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</si>
  <si>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</si>
  <si>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</si>
  <si>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</si>
  <si>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</si>
  <si>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</si>
  <si>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</si>
  <si>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</si>
  <si>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</si>
  <si>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</si>
  <si>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</si>
  <si>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</si>
  <si>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</si>
  <si>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</si>
  <si>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</si>
  <si>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</si>
  <si>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</si>
  <si>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</si>
  <si>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</si>
  <si>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</si>
  <si>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</si>
  <si>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</si>
  <si>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</si>
  <si>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</si>
  <si>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</si>
  <si>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</si>
  <si>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</si>
  <si>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</si>
  <si>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</si>
  <si>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</si>
  <si>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</si>
  <si>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</si>
  <si>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</si>
  <si>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</si>
  <si>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</si>
  <si>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</si>
  <si>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</si>
  <si>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</si>
  <si>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</si>
  <si>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</si>
  <si>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</si>
  <si>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</si>
  <si>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</si>
  <si>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</si>
  <si>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</si>
  <si>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</si>
  <si>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</si>
  <si>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</si>
  <si>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</si>
  <si>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</si>
  <si>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</si>
  <si>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</si>
  <si>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</si>
  <si>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</si>
  <si>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</si>
  <si>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</si>
  <si>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</si>
  <si>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</si>
  <si>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</si>
  <si>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</si>
  <si>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</si>
  <si>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</si>
  <si>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</si>
  <si>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</si>
  <si>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</si>
  <si>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</si>
  <si>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</si>
  <si>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</si>
  <si>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</si>
  <si>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</si>
  <si>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</si>
  <si>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</si>
  <si>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Ю.О. Поліщук</t>
  </si>
  <si>
    <t>11 липня 2019 року</t>
  </si>
  <si>
    <t>Н.А.Гулак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</si>
</sst>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&amp;LD82378B7&amp;C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849</v>
      </c>
      <c r="F6" s="90">
        <v>288</v>
      </c>
      <c r="G6" s="90">
        <v>4</v>
      </c>
      <c r="H6" s="90">
        <v>229</v>
      </c>
      <c r="I6" s="90" t="s">
        <v>172</v>
      </c>
      <c r="J6" s="90">
        <v>620</v>
      </c>
      <c r="K6" s="91">
        <v>315</v>
      </c>
      <c r="L6" s="101">
        <f aca="true" t="shared" si="0" ref="L6:L11">E6-F6</f>
        <v>561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5025</v>
      </c>
      <c r="F7" s="90">
        <v>4950</v>
      </c>
      <c r="G7" s="90">
        <v>12</v>
      </c>
      <c r="H7" s="90">
        <v>4876</v>
      </c>
      <c r="I7" s="90">
        <v>4361</v>
      </c>
      <c r="J7" s="90">
        <v>149</v>
      </c>
      <c r="K7" s="91"/>
      <c r="L7" s="101">
        <f t="shared" si="0"/>
        <v>75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710</v>
      </c>
      <c r="F9" s="90">
        <v>382</v>
      </c>
      <c r="G9" s="90">
        <v>2</v>
      </c>
      <c r="H9" s="90">
        <v>414</v>
      </c>
      <c r="I9" s="90">
        <v>220</v>
      </c>
      <c r="J9" s="90">
        <v>296</v>
      </c>
      <c r="K9" s="91"/>
      <c r="L9" s="101">
        <f t="shared" si="0"/>
        <v>328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 t="shared" si="0"/>
        <v>2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50</v>
      </c>
      <c r="F12" s="90">
        <v>46</v>
      </c>
      <c r="G12" s="90"/>
      <c r="H12" s="90">
        <v>44</v>
      </c>
      <c r="I12" s="90">
        <v>33</v>
      </c>
      <c r="J12" s="90">
        <v>6</v>
      </c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>
        <v>21</v>
      </c>
      <c r="F13" s="90"/>
      <c r="G13" s="90"/>
      <c r="H13" s="90">
        <v>1</v>
      </c>
      <c r="I13" s="90"/>
      <c r="J13" s="90">
        <v>20</v>
      </c>
      <c r="K13" s="91">
        <v>18</v>
      </c>
      <c r="L13" s="101">
        <f aca="true" t="shared" si="1" ref="L13:L21">E13-F13</f>
        <v>21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>
        <v>9</v>
      </c>
      <c r="F14" s="90">
        <v>1</v>
      </c>
      <c r="G14" s="90"/>
      <c r="H14" s="90">
        <v>1</v>
      </c>
      <c r="I14" s="90"/>
      <c r="J14" s="90">
        <v>8</v>
      </c>
      <c r="K14" s="91"/>
      <c r="L14" s="101">
        <f t="shared" si="1"/>
        <v>8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6667</v>
      </c>
      <c r="F15" s="104">
        <f t="shared" si="2"/>
        <v>5668</v>
      </c>
      <c r="G15" s="104">
        <f t="shared" si="2"/>
        <v>18</v>
      </c>
      <c r="H15" s="104">
        <f t="shared" si="2"/>
        <v>5566</v>
      </c>
      <c r="I15" s="104">
        <f t="shared" si="2"/>
        <v>4614</v>
      </c>
      <c r="J15" s="104">
        <f t="shared" si="2"/>
        <v>1101</v>
      </c>
      <c r="K15" s="104">
        <f t="shared" si="2"/>
        <v>333</v>
      </c>
      <c r="L15" s="101">
        <f t="shared" si="1"/>
        <v>999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176</v>
      </c>
      <c r="F16" s="92">
        <v>153</v>
      </c>
      <c r="G16" s="92">
        <v>2</v>
      </c>
      <c r="H16" s="92">
        <v>157</v>
      </c>
      <c r="I16" s="92">
        <v>130</v>
      </c>
      <c r="J16" s="92">
        <v>19</v>
      </c>
      <c r="K16" s="91">
        <v>3</v>
      </c>
      <c r="L16" s="101">
        <f t="shared" si="1"/>
        <v>23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172</v>
      </c>
      <c r="F17" s="92">
        <v>135</v>
      </c>
      <c r="G17" s="92">
        <v>6</v>
      </c>
      <c r="H17" s="92">
        <v>121</v>
      </c>
      <c r="I17" s="92">
        <v>89</v>
      </c>
      <c r="J17" s="92">
        <v>51</v>
      </c>
      <c r="K17" s="91">
        <v>4</v>
      </c>
      <c r="L17" s="101">
        <f t="shared" si="1"/>
        <v>37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18</v>
      </c>
      <c r="F19" s="91">
        <v>13</v>
      </c>
      <c r="G19" s="91"/>
      <c r="H19" s="91">
        <v>18</v>
      </c>
      <c r="I19" s="91">
        <v>11</v>
      </c>
      <c r="J19" s="91"/>
      <c r="K19" s="91"/>
      <c r="L19" s="101">
        <f t="shared" si="1"/>
        <v>5</v>
      </c>
    </row>
    <row r="20" spans="1:12" ht="24" customHeight="1">
      <c r="A20" s="172"/>
      <c r="B20" s="162" t="s">
        <v>179</v>
      </c>
      <c r="C20" s="163"/>
      <c r="D20" s="43">
        <v>15</v>
      </c>
      <c r="E20" s="91">
        <v>3</v>
      </c>
      <c r="F20" s="91">
        <v>2</v>
      </c>
      <c r="G20" s="91"/>
      <c r="H20" s="91">
        <v>2</v>
      </c>
      <c r="I20" s="91"/>
      <c r="J20" s="91">
        <v>1</v>
      </c>
      <c r="K20" s="91"/>
      <c r="L20" s="101">
        <f t="shared" si="1"/>
        <v>1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239</v>
      </c>
      <c r="F24" s="91">
        <v>190</v>
      </c>
      <c r="G24" s="91">
        <v>6</v>
      </c>
      <c r="H24" s="91">
        <v>168</v>
      </c>
      <c r="I24" s="91">
        <v>100</v>
      </c>
      <c r="J24" s="91">
        <v>71</v>
      </c>
      <c r="K24" s="91">
        <v>7</v>
      </c>
      <c r="L24" s="101">
        <f t="shared" si="3"/>
        <v>49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571</v>
      </c>
      <c r="F25" s="91">
        <v>495</v>
      </c>
      <c r="G25" s="91"/>
      <c r="H25" s="91">
        <v>524</v>
      </c>
      <c r="I25" s="91">
        <v>411</v>
      </c>
      <c r="J25" s="91">
        <v>47</v>
      </c>
      <c r="K25" s="91"/>
      <c r="L25" s="101">
        <f t="shared" si="3"/>
        <v>76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5</v>
      </c>
      <c r="F26" s="91">
        <v>4</v>
      </c>
      <c r="G26" s="91"/>
      <c r="H26" s="91">
        <v>2</v>
      </c>
      <c r="I26" s="91"/>
      <c r="J26" s="91">
        <v>3</v>
      </c>
      <c r="K26" s="91"/>
      <c r="L26" s="101">
        <f t="shared" si="3"/>
        <v>1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1414</v>
      </c>
      <c r="F27" s="91">
        <v>1226</v>
      </c>
      <c r="G27" s="91">
        <v>32</v>
      </c>
      <c r="H27" s="91">
        <v>1149</v>
      </c>
      <c r="I27" s="91">
        <v>919</v>
      </c>
      <c r="J27" s="91">
        <v>265</v>
      </c>
      <c r="K27" s="91">
        <v>8</v>
      </c>
      <c r="L27" s="101">
        <f t="shared" si="3"/>
        <v>188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1933</v>
      </c>
      <c r="F28" s="91">
        <v>966</v>
      </c>
      <c r="G28" s="91">
        <v>45</v>
      </c>
      <c r="H28" s="91">
        <v>1122</v>
      </c>
      <c r="I28" s="91">
        <v>841</v>
      </c>
      <c r="J28" s="91">
        <v>811</v>
      </c>
      <c r="K28" s="91">
        <v>146</v>
      </c>
      <c r="L28" s="101">
        <f t="shared" si="3"/>
        <v>967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125</v>
      </c>
      <c r="F29" s="91">
        <v>117</v>
      </c>
      <c r="G29" s="91">
        <v>1</v>
      </c>
      <c r="H29" s="91">
        <v>111</v>
      </c>
      <c r="I29" s="91">
        <v>93</v>
      </c>
      <c r="J29" s="91">
        <v>14</v>
      </c>
      <c r="K29" s="91"/>
      <c r="L29" s="101">
        <f t="shared" si="3"/>
        <v>8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115</v>
      </c>
      <c r="F30" s="91">
        <v>93</v>
      </c>
      <c r="G30" s="91">
        <v>1</v>
      </c>
      <c r="H30" s="91">
        <v>82</v>
      </c>
      <c r="I30" s="91">
        <v>76</v>
      </c>
      <c r="J30" s="91">
        <v>33</v>
      </c>
      <c r="K30" s="91">
        <v>1</v>
      </c>
      <c r="L30" s="101">
        <f t="shared" si="3"/>
        <v>22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45</v>
      </c>
      <c r="F31" s="91">
        <v>34</v>
      </c>
      <c r="G31" s="91"/>
      <c r="H31" s="91">
        <v>25</v>
      </c>
      <c r="I31" s="91">
        <v>13</v>
      </c>
      <c r="J31" s="91">
        <v>20</v>
      </c>
      <c r="K31" s="91">
        <v>4</v>
      </c>
      <c r="L31" s="101">
        <f t="shared" si="3"/>
        <v>11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4</v>
      </c>
      <c r="F32" s="91">
        <v>1</v>
      </c>
      <c r="G32" s="91">
        <v>1</v>
      </c>
      <c r="H32" s="91">
        <v>2</v>
      </c>
      <c r="I32" s="91"/>
      <c r="J32" s="91">
        <v>2</v>
      </c>
      <c r="K32" s="91">
        <v>1</v>
      </c>
      <c r="L32" s="101">
        <f t="shared" si="3"/>
        <v>3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>
        <v>19</v>
      </c>
      <c r="F34" s="91">
        <v>17</v>
      </c>
      <c r="G34" s="91"/>
      <c r="H34" s="91">
        <v>16</v>
      </c>
      <c r="I34" s="91">
        <v>4</v>
      </c>
      <c r="J34" s="91">
        <v>3</v>
      </c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61</v>
      </c>
      <c r="F35" s="91">
        <v>49</v>
      </c>
      <c r="G35" s="91">
        <v>2</v>
      </c>
      <c r="H35" s="91">
        <v>42</v>
      </c>
      <c r="I35" s="91">
        <v>27</v>
      </c>
      <c r="J35" s="91">
        <v>19</v>
      </c>
      <c r="K35" s="91">
        <v>2</v>
      </c>
      <c r="L35" s="101">
        <f aca="true" t="shared" si="4" ref="L35:L43">E35-F35</f>
        <v>12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160</v>
      </c>
      <c r="F36" s="91">
        <v>134</v>
      </c>
      <c r="G36" s="91">
        <v>2</v>
      </c>
      <c r="H36" s="91">
        <v>138</v>
      </c>
      <c r="I36" s="91">
        <v>88</v>
      </c>
      <c r="J36" s="91">
        <v>22</v>
      </c>
      <c r="K36" s="91">
        <v>1</v>
      </c>
      <c r="L36" s="101">
        <f t="shared" si="4"/>
        <v>26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3</v>
      </c>
      <c r="F37" s="91">
        <v>2</v>
      </c>
      <c r="G37" s="91"/>
      <c r="H37" s="91"/>
      <c r="I37" s="91"/>
      <c r="J37" s="91">
        <v>3</v>
      </c>
      <c r="K37" s="91"/>
      <c r="L37" s="101">
        <f t="shared" si="4"/>
        <v>1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8</v>
      </c>
      <c r="F38" s="91">
        <v>8</v>
      </c>
      <c r="G38" s="91"/>
      <c r="H38" s="91">
        <v>6</v>
      </c>
      <c r="I38" s="91">
        <v>1</v>
      </c>
      <c r="J38" s="91">
        <v>2</v>
      </c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3451</v>
      </c>
      <c r="F40" s="91">
        <v>2263</v>
      </c>
      <c r="G40" s="91">
        <v>57</v>
      </c>
      <c r="H40" s="91">
        <v>2207</v>
      </c>
      <c r="I40" s="91">
        <v>1461</v>
      </c>
      <c r="J40" s="91">
        <v>1244</v>
      </c>
      <c r="K40" s="91">
        <v>163</v>
      </c>
      <c r="L40" s="101">
        <f t="shared" si="4"/>
        <v>1188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2655</v>
      </c>
      <c r="F41" s="91">
        <v>2165</v>
      </c>
      <c r="G41" s="91"/>
      <c r="H41" s="91">
        <v>2042</v>
      </c>
      <c r="I41" s="91" t="s">
        <v>172</v>
      </c>
      <c r="J41" s="91">
        <v>613</v>
      </c>
      <c r="K41" s="91">
        <v>38</v>
      </c>
      <c r="L41" s="101">
        <f t="shared" si="4"/>
        <v>490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44</v>
      </c>
      <c r="F42" s="91">
        <v>30</v>
      </c>
      <c r="G42" s="91"/>
      <c r="H42" s="91">
        <v>30</v>
      </c>
      <c r="I42" s="91" t="s">
        <v>172</v>
      </c>
      <c r="J42" s="91">
        <v>14</v>
      </c>
      <c r="K42" s="91">
        <v>4</v>
      </c>
      <c r="L42" s="101">
        <f t="shared" si="4"/>
        <v>14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65</v>
      </c>
      <c r="F43" s="91">
        <v>28</v>
      </c>
      <c r="G43" s="91"/>
      <c r="H43" s="91">
        <v>49</v>
      </c>
      <c r="I43" s="91">
        <v>46</v>
      </c>
      <c r="J43" s="91">
        <v>16</v>
      </c>
      <c r="K43" s="91">
        <v>11</v>
      </c>
      <c r="L43" s="101">
        <f t="shared" si="4"/>
        <v>37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2720</v>
      </c>
      <c r="F45" s="91">
        <f aca="true" t="shared" si="5" ref="F45:K45">F41+F43+F44</f>
        <v>2193</v>
      </c>
      <c r="G45" s="91">
        <f t="shared" si="5"/>
        <v>0</v>
      </c>
      <c r="H45" s="91">
        <f t="shared" si="5"/>
        <v>2091</v>
      </c>
      <c r="I45" s="91">
        <f>I43+I44</f>
        <v>46</v>
      </c>
      <c r="J45" s="91">
        <f t="shared" si="5"/>
        <v>629</v>
      </c>
      <c r="K45" s="91">
        <f t="shared" si="5"/>
        <v>49</v>
      </c>
      <c r="L45" s="101">
        <f>E45-F45</f>
        <v>527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13077</v>
      </c>
      <c r="F46" s="91">
        <f aca="true" t="shared" si="6" ref="F46:K46">F15+F24+F40+F45</f>
        <v>10314</v>
      </c>
      <c r="G46" s="91">
        <f t="shared" si="6"/>
        <v>81</v>
      </c>
      <c r="H46" s="91">
        <f t="shared" si="6"/>
        <v>10032</v>
      </c>
      <c r="I46" s="91">
        <f t="shared" si="6"/>
        <v>6221</v>
      </c>
      <c r="J46" s="91">
        <f t="shared" si="6"/>
        <v>3045</v>
      </c>
      <c r="K46" s="91">
        <f t="shared" si="6"/>
        <v>552</v>
      </c>
      <c r="L46" s="101">
        <f>E46-F46</f>
        <v>2763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&amp;LD82378B7&amp;CФорма № 1-мзс, Підрозділ: Богунський районний суд м. Житомира,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30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29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610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1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8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80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145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190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51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66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30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299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8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>
        <v>7</v>
      </c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70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152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4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1060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37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18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10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/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>
        <v>8</v>
      </c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350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28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1</v>
      </c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27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68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51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28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&amp;LD82378B7&amp;CФорма № 1-мзс, Підрозділ: Богунський районний суд м. Житомира,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230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142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34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76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>
        <v>6</v>
      </c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>
        <v>4</v>
      </c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/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>
        <v>3</v>
      </c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>
        <v>1</v>
      </c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9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976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20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2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42</v>
      </c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>
        <v>1</v>
      </c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/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14</v>
      </c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234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5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>
        <v>27883</v>
      </c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10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9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169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2115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1336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/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112433698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20187136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10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1</v>
      </c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330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151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20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12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5336</v>
      </c>
      <c r="F55" s="96">
        <v>171</v>
      </c>
      <c r="G55" s="96">
        <v>35</v>
      </c>
      <c r="H55" s="96">
        <v>14</v>
      </c>
      <c r="I55" s="96">
        <v>10</v>
      </c>
    </row>
    <row r="56" spans="1:9" ht="13.5" customHeight="1">
      <c r="A56" s="270" t="s">
        <v>31</v>
      </c>
      <c r="B56" s="270"/>
      <c r="C56" s="270"/>
      <c r="D56" s="270"/>
      <c r="E56" s="96">
        <v>132</v>
      </c>
      <c r="F56" s="96">
        <v>31</v>
      </c>
      <c r="G56" s="96">
        <v>4</v>
      </c>
      <c r="H56" s="96">
        <v>1</v>
      </c>
      <c r="I56" s="96"/>
    </row>
    <row r="57" spans="1:9" ht="13.5" customHeight="1">
      <c r="A57" s="270" t="s">
        <v>107</v>
      </c>
      <c r="B57" s="270"/>
      <c r="C57" s="270"/>
      <c r="D57" s="270"/>
      <c r="E57" s="96">
        <v>1519</v>
      </c>
      <c r="F57" s="96">
        <v>559</v>
      </c>
      <c r="G57" s="96">
        <v>83</v>
      </c>
      <c r="H57" s="96">
        <v>24</v>
      </c>
      <c r="I57" s="96">
        <v>22</v>
      </c>
    </row>
    <row r="58" spans="1:9" ht="13.5" customHeight="1">
      <c r="A58" s="201" t="s">
        <v>111</v>
      </c>
      <c r="B58" s="201"/>
      <c r="C58" s="201"/>
      <c r="D58" s="201"/>
      <c r="E58" s="96">
        <v>1900</v>
      </c>
      <c r="F58" s="96">
        <v>190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1232</v>
      </c>
      <c r="G62" s="114">
        <v>3197988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233</v>
      </c>
      <c r="G63" s="113">
        <v>1110350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998</v>
      </c>
      <c r="G64" s="113">
        <v>1736548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472</v>
      </c>
      <c r="G65" s="112">
        <v>176585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&amp;LD82378B7&amp;CФорма № 1-мзс, Підрозділ: Богунський районний суд м. Житомира,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C18" sqref="C18:D1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18.12807881773399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30.245231607629428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9.859154929577464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13.102893890675242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7.790143084260731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97.26585223967423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836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1089.75</v>
      </c>
    </row>
    <row r="11" spans="1:4" ht="16.5" customHeight="1">
      <c r="A11" s="224" t="s">
        <v>63</v>
      </c>
      <c r="B11" s="226"/>
      <c r="C11" s="14">
        <v>9</v>
      </c>
      <c r="D11" s="94">
        <v>45</v>
      </c>
    </row>
    <row r="12" spans="1:4" ht="16.5" customHeight="1">
      <c r="A12" s="316" t="s">
        <v>106</v>
      </c>
      <c r="B12" s="316"/>
      <c r="C12" s="14">
        <v>10</v>
      </c>
      <c r="D12" s="94">
        <v>20</v>
      </c>
    </row>
    <row r="13" spans="1:4" ht="16.5" customHeight="1">
      <c r="A13" s="316" t="s">
        <v>31</v>
      </c>
      <c r="B13" s="316"/>
      <c r="C13" s="14">
        <v>11</v>
      </c>
      <c r="D13" s="94">
        <v>69</v>
      </c>
    </row>
    <row r="14" spans="1:4" ht="16.5" customHeight="1">
      <c r="A14" s="316" t="s">
        <v>107</v>
      </c>
      <c r="B14" s="316"/>
      <c r="C14" s="14">
        <v>12</v>
      </c>
      <c r="D14" s="94">
        <v>109</v>
      </c>
    </row>
    <row r="15" spans="1:4" ht="16.5" customHeight="1">
      <c r="A15" s="316" t="s">
        <v>111</v>
      </c>
      <c r="B15" s="316"/>
      <c r="C15" s="14">
        <v>13</v>
      </c>
      <c r="D15" s="94">
        <v>42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208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206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/>
      <c r="D23" s="318"/>
    </row>
    <row r="24" spans="1:4" ht="12.75">
      <c r="A24" s="69" t="s">
        <v>103</v>
      </c>
      <c r="B24" s="88"/>
      <c r="C24" s="305"/>
      <c r="D24" s="305"/>
    </row>
    <row r="25" spans="1:4" ht="12.75">
      <c r="A25" s="68" t="s">
        <v>104</v>
      </c>
      <c r="B25" s="89"/>
      <c r="C25" s="305"/>
      <c r="D25" s="305"/>
    </row>
    <row r="26" ht="15.75" customHeight="1"/>
    <row r="27" spans="3:4" ht="12.75" customHeight="1">
      <c r="C27" s="315" t="s">
        <v>207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&amp;LD82378B7&amp;CФорма № 1-мзс, Підрозділ: Богунський районний суд м. Житомира,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2019-07-24T09:55:23Z</cp:lastPrinted>
  <dcterms:created xsi:type="dcterms:W3CDTF">2004-04-20T14:33:35Z</dcterms:created>
  <dcterms:modified xsi:type="dcterms:W3CDTF">2019-07-24T09:55:28Z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D82378B7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