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<sst xmlns="http://schemas.openxmlformats.org/spreadsheetml/2006/main" count="267" uniqueCount="201">
  <si>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</si>
  <si>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</si>
  <si>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</si>
  <si>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</si>
  <si>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</si>
  <si>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</si>
  <si>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</si>
  <si>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</si>
  <si>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</si>
  <si>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</si>
  <si>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</si>
  <si>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</si>
  <si>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</si>
  <si>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</si>
  <si>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</si>
  <si>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</si>
  <si>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</si>
  <si>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</si>
  <si>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</si>
  <si>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</si>
  <si>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</si>
  <si>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</si>
  <si>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</si>
  <si>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</si>
  <si>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</si>
  <si>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</si>
  <si>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</si>
  <si>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</si>
  <si>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</si>
  <si>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</si>
  <si>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</si>
  <si>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</si>
  <si>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</si>
  <si>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</si>
  <si>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</si>
  <si>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</si>
  <si>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</si>
  <si>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</si>
  <si>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</si>
  <si>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</si>
  <si>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</si>
  <si>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</si>
  <si>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</si>
  <si>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</si>
  <si>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</si>
  <si>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</si>
  <si>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</si>
  <si>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</si>
  <si>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</si>
  <si>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</si>
  <si>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</si>
  <si>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</si>
  <si>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</si>
  <si>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</si>
  <si>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</si>
  <si>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</si>
  <si>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</si>
  <si>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</si>
  <si>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</si>
  <si>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</si>
  <si>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</si>
  <si>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</si>
  <si>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</si>
  <si>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</si>
  <si>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</si>
  <si>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</si>
  <si>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</si>
  <si>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</si>
  <si>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</si>
  <si>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</si>
  <si>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</si>
  <si>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</si>
  <si>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</si>
  <si>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</si>
  <si>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</si>
  <si>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</si>
  <si>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</si>
  <si>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</si>
  <si>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</si>
  <si>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</si>
  <si>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</si>
  <si>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</si>
  <si>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</si>
  <si>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</si>
  <si>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</si>
  <si>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</si>
  <si>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</si>
  <si>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</si>
  <si>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</si>
  <si>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</si>
  <si>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</si>
  <si>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</si>
  <si>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</si>
  <si>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</si>
  <si>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</si>
  <si>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</si>
  <si>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</si>
  <si>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</si>
  <si>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</si>
  <si>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</si>
  <si>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</si>
  <si>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</si>
  <si>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</si>
  <si>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</si>
  <si>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</si>
  <si>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</si>
  <si>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</si>
  <si>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</si>
  <si>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</si>
  <si>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</si>
  <si>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</si>
  <si>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</si>
  <si>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</si>
  <si>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</si>
  <si>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</si>
  <si>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</si>
  <si>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</si>
  <si>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</si>
  <si>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</si>
  <si>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</si>
  <si>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</si>
  <si>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</si>
  <si>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</si>
  <si>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</si>
  <si>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</si>
  <si>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</si>
  <si>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</si>
  <si>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</si>
  <si>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</si>
  <si>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</si>
  <si>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</si>
  <si>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</si>
  <si>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</si>
  <si>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</si>
  <si>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</si>
  <si>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</si>
  <si>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</si>
  <si>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</si>
  <si>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</si>
  <si>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</si>
  <si>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</si>
  <si>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</si>
  <si>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</si>
  <si>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</si>
  <si>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</si>
  <si>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</si>
  <si>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</si>
  <si>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</si>
  <si>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</si>
  <si>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</si>
  <si>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</si>
  <si>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</si>
  <si>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</si>
  <si>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</si>
  <si>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</si>
  <si>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</si>
  <si>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</si>
  <si>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</si>
  <si>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</si>
  <si>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</si>
  <si>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</si>
  <si>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</si>
  <si>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</si>
  <si>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</si>
  <si>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</si>
  <si>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</si>
  <si>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</si>
  <si>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</si>
  <si>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</si>
  <si>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</si>
  <si>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</si>
  <si>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</si>
  <si>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</si>
  <si>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</si>
  <si>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</si>
  <si>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</si>
  <si>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</si>
  <si>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</si>
  <si>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</si>
  <si>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</si>
  <si>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</si>
  <si>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</si>
  <si>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</si>
  <si>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</si>
  <si>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</si>
  <si>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</si>
  <si>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</si>
  <si>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</si>
  <si>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</si>
  <si>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</si>
  <si>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</si>
  <si>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Рожнятівський районний суд Івано-Франківської області</t>
  </si>
  <si>
    <t>77600.смт. Рожнятів.вул. Шкільна 15</t>
  </si>
  <si>
    <t>Доручення судів України / іноземних судів</t>
  </si>
  <si>
    <t xml:space="preserve">Розглянуто справ судом присяжних </t>
  </si>
  <si>
    <t>Г.В. Калиній</t>
  </si>
  <si>
    <t xml:space="preserve">С.М. Кушнір </t>
  </si>
  <si>
    <t>(03474) 2-01-82</t>
  </si>
  <si>
    <t>(03474) 2-06-35</t>
  </si>
  <si>
    <t>inbox@rg.if.court.gov.ua</t>
  </si>
  <si>
    <t>5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</si>
</sst>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&amp;L11172229&amp;C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82</v>
      </c>
      <c r="F6" s="90">
        <v>58</v>
      </c>
      <c r="G6" s="90">
        <v>3</v>
      </c>
      <c r="H6" s="90">
        <v>46</v>
      </c>
      <c r="I6" s="90" t="s">
        <v>183</v>
      </c>
      <c r="J6" s="90">
        <v>36</v>
      </c>
      <c r="K6" s="91">
        <v>6</v>
      </c>
      <c r="L6" s="101">
        <f>E6-F6</f>
        <v>24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224</v>
      </c>
      <c r="F7" s="90">
        <v>223</v>
      </c>
      <c r="G7" s="90">
        <v>1</v>
      </c>
      <c r="H7" s="90">
        <v>223</v>
      </c>
      <c r="I7" s="90">
        <v>205</v>
      </c>
      <c r="J7" s="90">
        <v>1</v>
      </c>
      <c r="K7" s="91"/>
      <c r="L7" s="101">
        <f>E7-F7</f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14</v>
      </c>
      <c r="F9" s="90">
        <v>12</v>
      </c>
      <c r="G9" s="90"/>
      <c r="H9" s="90">
        <v>9</v>
      </c>
      <c r="I9" s="90">
        <v>5</v>
      </c>
      <c r="J9" s="90">
        <v>5</v>
      </c>
      <c r="K9" s="91"/>
      <c r="L9" s="101">
        <f>E9-F9</f>
        <v>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320</v>
      </c>
      <c r="F14" s="105">
        <f>SUM(F6:F13)</f>
        <v>293</v>
      </c>
      <c r="G14" s="105">
        <f>SUM(G6:G13)</f>
        <v>4</v>
      </c>
      <c r="H14" s="105">
        <f>SUM(H6:H13)</f>
        <v>278</v>
      </c>
      <c r="I14" s="105">
        <f>SUM(I6:I13)</f>
        <v>210</v>
      </c>
      <c r="J14" s="105">
        <f>SUM(J6:J13)</f>
        <v>42</v>
      </c>
      <c r="K14" s="105">
        <f>SUM(K6:K13)</f>
        <v>6</v>
      </c>
      <c r="L14" s="101">
        <f>E14-F14</f>
        <v>27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40</v>
      </c>
      <c r="F15" s="92">
        <v>36</v>
      </c>
      <c r="G15" s="92"/>
      <c r="H15" s="92">
        <v>40</v>
      </c>
      <c r="I15" s="92">
        <v>37</v>
      </c>
      <c r="J15" s="92"/>
      <c r="K15" s="91"/>
      <c r="L15" s="101">
        <f>E15-F15</f>
        <v>4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63</v>
      </c>
      <c r="F16" s="92">
        <v>37</v>
      </c>
      <c r="G16" s="92"/>
      <c r="H16" s="92">
        <v>45</v>
      </c>
      <c r="I16" s="92">
        <v>19</v>
      </c>
      <c r="J16" s="92">
        <v>18</v>
      </c>
      <c r="K16" s="91">
        <v>1</v>
      </c>
      <c r="L16" s="101">
        <f>E16-F16</f>
        <v>26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5</v>
      </c>
      <c r="F18" s="91">
        <v>3</v>
      </c>
      <c r="G18" s="91"/>
      <c r="H18" s="91">
        <v>4</v>
      </c>
      <c r="I18" s="91"/>
      <c r="J18" s="91">
        <v>1</v>
      </c>
      <c r="K18" s="91"/>
      <c r="L18" s="101">
        <f>E18-F18</f>
        <v>2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71</v>
      </c>
      <c r="F22" s="91">
        <v>42</v>
      </c>
      <c r="G22" s="91"/>
      <c r="H22" s="91">
        <v>52</v>
      </c>
      <c r="I22" s="91">
        <v>19</v>
      </c>
      <c r="J22" s="91">
        <v>19</v>
      </c>
      <c r="K22" s="91">
        <v>1</v>
      </c>
      <c r="L22" s="101">
        <f>E22-F22</f>
        <v>29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7</v>
      </c>
      <c r="F24" s="91">
        <v>7</v>
      </c>
      <c r="G24" s="91"/>
      <c r="H24" s="91">
        <v>7</v>
      </c>
      <c r="I24" s="91">
        <v>2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349</v>
      </c>
      <c r="F25" s="91">
        <v>349</v>
      </c>
      <c r="G25" s="91">
        <v>1</v>
      </c>
      <c r="H25" s="91">
        <v>348</v>
      </c>
      <c r="I25" s="91">
        <v>330</v>
      </c>
      <c r="J25" s="91">
        <v>1</v>
      </c>
      <c r="K25" s="91"/>
      <c r="L25" s="101">
        <f>E25-F25</f>
        <v>0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510</v>
      </c>
      <c r="F26" s="91">
        <v>341</v>
      </c>
      <c r="G26" s="91">
        <v>12</v>
      </c>
      <c r="H26" s="91">
        <v>336</v>
      </c>
      <c r="I26" s="91">
        <v>272</v>
      </c>
      <c r="J26" s="91">
        <v>174</v>
      </c>
      <c r="K26" s="91">
        <v>16</v>
      </c>
      <c r="L26" s="101">
        <f>E26-F26</f>
        <v>169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29</v>
      </c>
      <c r="F27" s="91">
        <v>28</v>
      </c>
      <c r="G27" s="91"/>
      <c r="H27" s="91">
        <v>29</v>
      </c>
      <c r="I27" s="91">
        <v>28</v>
      </c>
      <c r="J27" s="91"/>
      <c r="K27" s="91"/>
      <c r="L27" s="101">
        <f>E27-F27</f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29</v>
      </c>
      <c r="F28" s="91">
        <v>28</v>
      </c>
      <c r="G28" s="91"/>
      <c r="H28" s="91">
        <v>22</v>
      </c>
      <c r="I28" s="91">
        <v>19</v>
      </c>
      <c r="J28" s="91">
        <v>7</v>
      </c>
      <c r="K28" s="91"/>
      <c r="L28" s="101">
        <f>E28-F28</f>
        <v>1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10</v>
      </c>
      <c r="F29" s="91">
        <v>8</v>
      </c>
      <c r="G29" s="91"/>
      <c r="H29" s="91">
        <v>7</v>
      </c>
      <c r="I29" s="91">
        <v>7</v>
      </c>
      <c r="J29" s="91">
        <v>3</v>
      </c>
      <c r="K29" s="91"/>
      <c r="L29" s="101">
        <f>E29-F29</f>
        <v>2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</v>
      </c>
      <c r="F30" s="91">
        <v>1</v>
      </c>
      <c r="G30" s="91"/>
      <c r="H30" s="91"/>
      <c r="I30" s="91"/>
      <c r="J30" s="91">
        <v>1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5</v>
      </c>
      <c r="F32" s="91">
        <v>4</v>
      </c>
      <c r="G32" s="91"/>
      <c r="H32" s="91">
        <v>4</v>
      </c>
      <c r="I32" s="91">
        <v>1</v>
      </c>
      <c r="J32" s="91">
        <v>1</v>
      </c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22</v>
      </c>
      <c r="F33" s="91">
        <v>21</v>
      </c>
      <c r="G33" s="91"/>
      <c r="H33" s="91">
        <v>20</v>
      </c>
      <c r="I33" s="91">
        <v>16</v>
      </c>
      <c r="J33" s="91">
        <v>2</v>
      </c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5</v>
      </c>
      <c r="F35" s="91">
        <v>5</v>
      </c>
      <c r="G35" s="91"/>
      <c r="H35" s="91">
        <v>3</v>
      </c>
      <c r="I35" s="91">
        <v>2</v>
      </c>
      <c r="J35" s="91">
        <v>2</v>
      </c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609</v>
      </c>
      <c r="F37" s="91">
        <v>434</v>
      </c>
      <c r="G37" s="91">
        <v>12</v>
      </c>
      <c r="H37" s="91">
        <v>418</v>
      </c>
      <c r="I37" s="91">
        <v>319</v>
      </c>
      <c r="J37" s="91">
        <v>191</v>
      </c>
      <c r="K37" s="91">
        <v>16</v>
      </c>
      <c r="L37" s="101">
        <f>E37-F37</f>
        <v>175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301</v>
      </c>
      <c r="F38" s="91">
        <v>280</v>
      </c>
      <c r="G38" s="91"/>
      <c r="H38" s="91">
        <v>270</v>
      </c>
      <c r="I38" s="91" t="s">
        <v>183</v>
      </c>
      <c r="J38" s="91">
        <v>31</v>
      </c>
      <c r="K38" s="91"/>
      <c r="L38" s="101">
        <f>E38-F38</f>
        <v>21</v>
      </c>
    </row>
    <row r="39" spans="1:12" ht="16.5" customHeight="1">
      <c r="A39" s="156"/>
      <c r="B39" s="154" t="s">
        <v>53</v>
      </c>
      <c r="C39" s="155"/>
      <c r="D39" s="43">
        <v>34</v>
      </c>
      <c r="E39" s="91"/>
      <c r="F39" s="91"/>
      <c r="G39" s="91"/>
      <c r="H39" s="91"/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7</v>
      </c>
      <c r="F40" s="91">
        <v>7</v>
      </c>
      <c r="G40" s="91"/>
      <c r="H40" s="91">
        <v>6</v>
      </c>
      <c r="I40" s="91">
        <v>3</v>
      </c>
      <c r="J40" s="91">
        <v>1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308</v>
      </c>
      <c r="F41" s="91">
        <f aca="true" t="shared" si="0" ref="F41:K41">F38+F40</f>
        <v>287</v>
      </c>
      <c r="G41" s="91">
        <f t="shared" si="0"/>
        <v>0</v>
      </c>
      <c r="H41" s="91">
        <f t="shared" si="0"/>
        <v>276</v>
      </c>
      <c r="I41" s="91">
        <f>I40</f>
        <v>3</v>
      </c>
      <c r="J41" s="91">
        <f t="shared" si="0"/>
        <v>32</v>
      </c>
      <c r="K41" s="91">
        <f t="shared" si="0"/>
        <v>0</v>
      </c>
      <c r="L41" s="101">
        <f>E41-F41</f>
        <v>21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1308</v>
      </c>
      <c r="F42" s="91">
        <f aca="true" t="shared" si="1" ref="F42:K42">F14+F22+F37+F41</f>
        <v>1056</v>
      </c>
      <c r="G42" s="91">
        <f t="shared" si="1"/>
        <v>16</v>
      </c>
      <c r="H42" s="91">
        <f t="shared" si="1"/>
        <v>1024</v>
      </c>
      <c r="I42" s="91">
        <f t="shared" si="1"/>
        <v>551</v>
      </c>
      <c r="J42" s="91">
        <f t="shared" si="1"/>
        <v>284</v>
      </c>
      <c r="K42" s="91">
        <f t="shared" si="1"/>
        <v>23</v>
      </c>
      <c r="L42" s="101">
        <f>E42-F42</f>
        <v>252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&amp;L11172229&amp;CФорма № 1-мзс, Підрозділ: Рожнятівський районний суд Івано-Франківської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35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2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7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3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2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2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6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52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4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34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40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67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13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4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12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3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3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3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60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16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16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1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3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4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&amp;L11172229&amp;CФорма № 1-мзс, Підрозділ: Рожнятівський районний суд Івано-Франківської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46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33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12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13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2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3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55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4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/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1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19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68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3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18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1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83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512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97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3559020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2065581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154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12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202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447157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44780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267</v>
      </c>
      <c r="F58" s="96">
        <v>8</v>
      </c>
      <c r="G58" s="96">
        <v>2</v>
      </c>
      <c r="H58" s="96">
        <v>1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35</v>
      </c>
      <c r="F59" s="96">
        <v>13</v>
      </c>
      <c r="G59" s="96">
        <v>4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343</v>
      </c>
      <c r="F60" s="96">
        <v>66</v>
      </c>
      <c r="G60" s="96">
        <v>7</v>
      </c>
      <c r="H60" s="96">
        <v>2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273</v>
      </c>
      <c r="F61" s="96">
        <v>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&amp;L11172229&amp;CФорма № 1-мзс, Підрозділ: Рожнятівський районний суд Івано-Франківської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0.08098591549295775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0.14285714285714285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0.05263157894736842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0.08376963350785341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0.9696969696969697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256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327</v>
      </c>
    </row>
    <row r="11" spans="1:4" ht="16.5" customHeight="1">
      <c r="A11" s="189" t="s">
        <v>68</v>
      </c>
      <c r="B11" s="191"/>
      <c r="C11" s="14">
        <v>9</v>
      </c>
      <c r="D11" s="94">
        <v>41</v>
      </c>
    </row>
    <row r="12" spans="1:4" ht="16.5" customHeight="1">
      <c r="A12" s="294" t="s">
        <v>113</v>
      </c>
      <c r="B12" s="294"/>
      <c r="C12" s="14">
        <v>10</v>
      </c>
      <c r="D12" s="94">
        <v>17</v>
      </c>
    </row>
    <row r="13" spans="1:4" ht="16.5" customHeight="1">
      <c r="A13" s="294" t="s">
        <v>33</v>
      </c>
      <c r="B13" s="294"/>
      <c r="C13" s="14">
        <v>11</v>
      </c>
      <c r="D13" s="94">
        <v>116</v>
      </c>
    </row>
    <row r="14" spans="1:4" ht="16.5" customHeight="1">
      <c r="A14" s="294" t="s">
        <v>114</v>
      </c>
      <c r="B14" s="294"/>
      <c r="C14" s="14">
        <v>12</v>
      </c>
      <c r="D14" s="94">
        <v>64</v>
      </c>
    </row>
    <row r="15" spans="1:4" ht="16.5" customHeight="1">
      <c r="A15" s="294" t="s">
        <v>118</v>
      </c>
      <c r="B15" s="294"/>
      <c r="C15" s="14">
        <v>13</v>
      </c>
      <c r="D15" s="94">
        <v>18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&amp;L11172229&amp;CФорма № 1-мзс, Підрозділ: Рожнятівський районний суд Івано-Франківської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2017-08-16T06:38:25Z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11172229</vt:lpwstr>
  </property>
  <property fmtid="{D5CDD505-2E9C-101B-9397-08002B2CF9AE}" pid="9" name="Підрозділ">
    <vt:lpwstr>Рожнятівський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