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<sst xmlns="http://schemas.openxmlformats.org/spreadsheetml/2006/main" count="316" uniqueCount="255">
  <si>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</si>
  <si>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</si>
  <si>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</si>
  <si>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</si>
  <si>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</si>
  <si>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</si>
  <si>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</si>
  <si>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</si>
  <si>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</si>
  <si>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</si>
  <si>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</si>
  <si>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</si>
  <si>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</si>
  <si>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</si>
  <si>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</si>
  <si>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</si>
  <si>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</si>
  <si>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</si>
  <si>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</si>
  <si>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</si>
  <si>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</si>
  <si>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</si>
  <si>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</si>
  <si>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</si>
  <si>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</si>
  <si>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</si>
  <si>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</si>
  <si>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</si>
  <si>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</si>
  <si>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</si>
  <si>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</si>
  <si>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</si>
  <si>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</si>
  <si>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</si>
  <si>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</si>
  <si>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</si>
  <si>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</si>
  <si>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</si>
  <si>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</si>
  <si>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</si>
  <si>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</si>
  <si>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</si>
  <si>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</si>
  <si>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</si>
  <si>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</si>
  <si>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</si>
  <si>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</si>
  <si>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</si>
  <si>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</si>
  <si>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</si>
  <si>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</si>
  <si>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</si>
  <si>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</si>
  <si>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</si>
  <si>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</si>
  <si>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</si>
  <si>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</si>
  <si>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</si>
  <si>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</si>
  <si>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</si>
  <si>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</si>
  <si>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</si>
  <si>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</si>
  <si>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</si>
  <si>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</si>
  <si>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</si>
  <si>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</si>
  <si>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</si>
  <si>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</si>
  <si>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</si>
  <si>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</si>
  <si>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</si>
  <si>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</si>
  <si>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</si>
  <si>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</si>
  <si>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</si>
  <si>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</si>
  <si>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</si>
  <si>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</si>
  <si>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</si>
  <si>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</si>
  <si>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</si>
  <si>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</si>
  <si>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</si>
  <si>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</si>
  <si>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</si>
  <si>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</si>
  <si>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</si>
  <si>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</si>
  <si>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</si>
  <si>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</si>
  <si>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</si>
  <si>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</si>
  <si>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</si>
  <si>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</si>
  <si>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</si>
  <si>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</si>
  <si>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</si>
  <si>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</si>
  <si>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</si>
  <si>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</si>
  <si>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</si>
  <si>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</si>
  <si>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</si>
  <si>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</si>
  <si>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</si>
  <si>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</si>
  <si>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</si>
  <si>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</si>
  <si>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</si>
  <si>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</si>
  <si>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</si>
  <si>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</si>
  <si>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</si>
  <si>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</si>
  <si>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</si>
  <si>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</si>
  <si>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</si>
  <si>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</si>
  <si>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</si>
  <si>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</si>
  <si>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</si>
  <si>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</si>
  <si>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</si>
  <si>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</si>
  <si>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</si>
  <si>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</si>
  <si>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</si>
  <si>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</si>
  <si>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</si>
  <si>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</si>
  <si>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</si>
  <si>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</si>
  <si>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</si>
  <si>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</si>
  <si>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</si>
  <si>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</si>
  <si>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</si>
  <si>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</si>
  <si>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</si>
  <si>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</si>
  <si>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</si>
  <si>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</si>
  <si>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</si>
  <si>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</si>
  <si>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</si>
  <si>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</si>
  <si>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</si>
  <si>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</si>
  <si>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</si>
  <si>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</si>
  <si>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</si>
  <si>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</si>
  <si>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</si>
  <si>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</si>
  <si>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</si>
  <si>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</si>
  <si>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</si>
  <si>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</si>
  <si>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</si>
  <si>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</si>
  <si>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</si>
  <si>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</si>
  <si>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</si>
  <si>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</si>
  <si>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</si>
  <si>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</si>
  <si>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</si>
  <si>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</si>
  <si>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</si>
  <si>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</si>
  <si>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</si>
  <si>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</si>
  <si>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</si>
  <si>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</si>
  <si>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</si>
  <si>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</si>
  <si>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</si>
  <si>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</si>
  <si>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</si>
  <si>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</si>
  <si>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</si>
  <si>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</si>
  <si>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</si>
  <si>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</si>
  <si>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</si>
  <si>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</si>
  <si>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</si>
  <si>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</si>
  <si>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</si>
  <si>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</si>
  <si>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</si>
  <si>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</si>
  <si>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</si>
  <si>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</si>
  <si>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</si>
  <si>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</si>
  <si>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</si>
  <si>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</si>
  <si>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</si>
  <si>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</si>
  <si>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</si>
  <si>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</si>
  <si>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</si>
  <si>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</si>
  <si>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</si>
  <si>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</si>
  <si>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</si>
  <si>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</si>
  <si>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</si>
  <si>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</si>
  <si>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</si>
  <si>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</si>
  <si>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</si>
  <si>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</si>
  <si>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</si>
  <si>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</si>
  <si>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</si>
  <si>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</si>
  <si>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</si>
  <si>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</si>
  <si>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</si>
  <si>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</si>
  <si>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</si>
  <si>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</si>
  <si>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</si>
  <si>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</si>
  <si>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</si>
  <si>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</si>
  <si>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</si>
  <si>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</si>
  <si>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</si>
  <si>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</si>
  <si>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</si>
  <si>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</si>
  <si>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</si>
  <si>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</si>
  <si>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</si>
  <si>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</si>
  <si>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</si>
  <si>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Виконавець:</t>
  </si>
  <si>
    <t>Телефон:</t>
  </si>
  <si>
    <t>Факс:</t>
  </si>
  <si>
    <t>Електронна пошта:</t>
  </si>
  <si>
    <t>Т.В. Савченко</t>
  </si>
  <si>
    <t>1 липня 2015 року</t>
  </si>
  <si>
    <t>перше півріччя 2015 року</t>
  </si>
  <si>
    <t>Народицький районний суд Житомирської області</t>
  </si>
  <si>
    <t>11401. Житомирська область</t>
  </si>
  <si>
    <t>смт. Народичі</t>
  </si>
  <si>
    <t>вул. Житомирська. 214</t>
  </si>
  <si>
    <t xml:space="preserve">О.В.Діброва </t>
  </si>
  <si>
    <t>Голова суду :</t>
  </si>
  <si>
    <t>04140-2-13-72</t>
  </si>
  <si>
    <t>04140-2-15-08</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</si>
</sst>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4" fillId="40" borderId="0" applyNumberFormat="0" applyBorder="0" applyAlignment="0" applyProtection="0"/>
    <xf numFmtId="0" fontId="75" fillId="0" borderId="11" applyNumberFormat="0" applyFill="0" applyAlignment="0" applyProtection="0"/>
    <xf numFmtId="0" fontId="76" fillId="0" borderId="12" applyNumberFormat="0" applyFill="0" applyAlignment="0" applyProtection="0"/>
    <xf numFmtId="0" fontId="77" fillId="0" borderId="13"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4" applyNumberFormat="0" applyFill="0" applyAlignment="0" applyProtection="0"/>
    <xf numFmtId="0" fontId="79" fillId="41" borderId="15" applyNumberFormat="0" applyAlignment="0" applyProtection="0"/>
    <xf numFmtId="0" fontId="80" fillId="0" borderId="0" applyNumberFormat="0" applyFill="0" applyBorder="0" applyAlignment="0" applyProtection="0"/>
    <xf numFmtId="0" fontId="81"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0" borderId="16" applyNumberFormat="0" applyFill="0" applyAlignment="0" applyProtection="0"/>
    <xf numFmtId="0" fontId="83" fillId="43" borderId="0" applyNumberFormat="0" applyBorder="0" applyAlignment="0" applyProtection="0"/>
    <xf numFmtId="0" fontId="0" fillId="44" borderId="17" applyNumberFormat="0" applyFont="0" applyAlignment="0" applyProtection="0"/>
    <xf numFmtId="0" fontId="84" fillId="42" borderId="18" applyNumberFormat="0" applyAlignment="0" applyProtection="0"/>
    <xf numFmtId="0" fontId="85" fillId="45" borderId="0" applyNumberFormat="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4" xfId="96"/>
    <cellStyle name="Обычный 4 2" xfId="97"/>
    <cellStyle name="Обычный 7 2" xfId="98"/>
    <cellStyle name="Followed Hyperlink" xfId="99"/>
    <cellStyle name="Підсумок" xfId="100"/>
    <cellStyle name="Поганий" xfId="101"/>
    <cellStyle name="Примітка" xfId="102"/>
    <cellStyle name="Результат" xfId="103"/>
    <cellStyle name="Середній"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51</v>
      </c>
      <c r="F10" s="113">
        <v>51</v>
      </c>
      <c r="G10" s="113">
        <v>51</v>
      </c>
      <c r="H10" s="113">
        <v>2</v>
      </c>
      <c r="I10" s="113">
        <v>7</v>
      </c>
      <c r="J10" s="113"/>
      <c r="K10" s="113">
        <v>42</v>
      </c>
      <c r="L10" s="113"/>
      <c r="M10" s="117"/>
      <c r="N10" s="98"/>
      <c r="O10" s="120">
        <f>E10-F10</f>
        <v>0</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26</v>
      </c>
      <c r="F15" s="113">
        <v>13</v>
      </c>
      <c r="G15" s="113">
        <v>25</v>
      </c>
      <c r="H15" s="113">
        <v>10</v>
      </c>
      <c r="I15" s="113"/>
      <c r="J15" s="113">
        <v>9</v>
      </c>
      <c r="K15" s="113">
        <v>6</v>
      </c>
      <c r="L15" s="113"/>
      <c r="M15" s="113">
        <v>1</v>
      </c>
      <c r="N15" s="113" t="s">
        <v>147</v>
      </c>
      <c r="O15" s="120">
        <f t="shared" si="0"/>
        <v>13</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26</v>
      </c>
      <c r="F21" s="113">
        <v>13</v>
      </c>
      <c r="G21" s="113">
        <v>25</v>
      </c>
      <c r="H21" s="113">
        <v>10</v>
      </c>
      <c r="I21" s="113"/>
      <c r="J21" s="113">
        <v>9</v>
      </c>
      <c r="K21" s="113">
        <v>6</v>
      </c>
      <c r="L21" s="113"/>
      <c r="M21" s="113">
        <v>1</v>
      </c>
      <c r="N21" s="113" t="s">
        <v>147</v>
      </c>
      <c r="O21" s="120">
        <f t="shared" si="0"/>
        <v>13</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77</v>
      </c>
      <c r="F23" s="113">
        <f>F10+F12+F15+F22</f>
        <v>64</v>
      </c>
      <c r="G23" s="113">
        <f>G10+G12+G15+G22</f>
        <v>76</v>
      </c>
      <c r="H23" s="113">
        <f>H10+H15</f>
        <v>12</v>
      </c>
      <c r="I23" s="113">
        <f>I10+I15</f>
        <v>7</v>
      </c>
      <c r="J23" s="113">
        <f>J10+J12+J15</f>
        <v>9</v>
      </c>
      <c r="K23" s="113">
        <f>K10+K12+K15</f>
        <v>48</v>
      </c>
      <c r="L23" s="113">
        <f>L10+L12+L15+L22</f>
        <v>0</v>
      </c>
      <c r="M23" s="119">
        <f>M10+M12+M15+M22</f>
        <v>1</v>
      </c>
      <c r="N23" s="119">
        <f>N10</f>
        <v>0</v>
      </c>
      <c r="O23" s="120">
        <f t="shared" si="0"/>
        <v>13</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161</v>
      </c>
      <c r="G31" s="121">
        <v>42</v>
      </c>
      <c r="H31" s="121">
        <v>155</v>
      </c>
      <c r="I31" s="121">
        <v>153</v>
      </c>
      <c r="J31" s="121">
        <v>150</v>
      </c>
      <c r="K31" s="121">
        <v>1</v>
      </c>
      <c r="L31" s="121">
        <v>1</v>
      </c>
      <c r="M31" s="121"/>
      <c r="N31" s="121">
        <v>6</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alignWithMargins="0">
    <oddFooter>&amp;LB484D03A&amp;CФорма № 2-А, Підрозділ: Народицький районний суд Житомирської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2</v>
      </c>
      <c r="E12" s="98">
        <v>2</v>
      </c>
      <c r="F12" s="98">
        <v>1</v>
      </c>
      <c r="G12" s="98">
        <v>1</v>
      </c>
      <c r="H12" s="98"/>
      <c r="I12" s="98">
        <v>1</v>
      </c>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c r="E24" s="98"/>
      <c r="F24" s="98"/>
      <c r="G24" s="98"/>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c r="E25" s="98"/>
      <c r="F25" s="98"/>
      <c r="G25" s="98"/>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116</v>
      </c>
      <c r="D88" s="98">
        <v>40</v>
      </c>
      <c r="E88" s="98">
        <v>150</v>
      </c>
      <c r="F88" s="98">
        <v>150</v>
      </c>
      <c r="G88" s="98">
        <v>147</v>
      </c>
      <c r="H88" s="98"/>
      <c r="I88" s="98"/>
      <c r="J88" s="98"/>
      <c r="K88" s="116">
        <v>6</v>
      </c>
      <c r="L88" s="98"/>
      <c r="M88" s="98"/>
      <c r="N88" s="112"/>
      <c r="O88" s="98"/>
    </row>
    <row r="89" spans="1:16" s="4" customFormat="1" ht="33" customHeight="1">
      <c r="A89" s="44">
        <v>82</v>
      </c>
      <c r="B89" s="129" t="s">
        <v>196</v>
      </c>
      <c r="C89" s="112"/>
      <c r="D89" s="98">
        <v>1</v>
      </c>
      <c r="E89" s="98">
        <v>1</v>
      </c>
      <c r="F89" s="98">
        <v>1</v>
      </c>
      <c r="G89" s="98">
        <v>1</v>
      </c>
      <c r="H89" s="98"/>
      <c r="I89" s="98"/>
      <c r="J89" s="98"/>
      <c r="K89" s="116"/>
      <c r="L89" s="98"/>
      <c r="M89" s="98"/>
      <c r="N89" s="112"/>
      <c r="O89" s="98"/>
      <c r="P89" s="60"/>
    </row>
    <row r="90" spans="1:16" s="4" customFormat="1" ht="69.75" customHeight="1">
      <c r="A90" s="46">
        <v>83</v>
      </c>
      <c r="B90" s="129" t="s">
        <v>195</v>
      </c>
      <c r="C90" s="112"/>
      <c r="D90" s="98"/>
      <c r="E90" s="98"/>
      <c r="F90" s="98"/>
      <c r="G90" s="98"/>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v>116</v>
      </c>
      <c r="D95" s="98">
        <v>39</v>
      </c>
      <c r="E95" s="98">
        <v>149</v>
      </c>
      <c r="F95" s="98">
        <v>149</v>
      </c>
      <c r="G95" s="98">
        <v>146</v>
      </c>
      <c r="H95" s="98"/>
      <c r="I95" s="98"/>
      <c r="J95" s="98"/>
      <c r="K95" s="116">
        <v>6</v>
      </c>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v>116</v>
      </c>
      <c r="D97" s="98">
        <v>39</v>
      </c>
      <c r="E97" s="98">
        <v>149</v>
      </c>
      <c r="F97" s="98">
        <v>149</v>
      </c>
      <c r="G97" s="98">
        <v>146</v>
      </c>
      <c r="H97" s="98"/>
      <c r="I97" s="98"/>
      <c r="J97" s="98"/>
      <c r="K97" s="116">
        <v>6</v>
      </c>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3</v>
      </c>
      <c r="D103" s="98"/>
      <c r="E103" s="98">
        <v>3</v>
      </c>
      <c r="F103" s="98">
        <v>2</v>
      </c>
      <c r="G103" s="98">
        <v>2</v>
      </c>
      <c r="H103" s="98"/>
      <c r="I103" s="98"/>
      <c r="J103" s="98">
        <v>1</v>
      </c>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3</v>
      </c>
      <c r="D108" s="98"/>
      <c r="E108" s="98">
        <v>3</v>
      </c>
      <c r="F108" s="98">
        <v>2</v>
      </c>
      <c r="G108" s="98">
        <v>2</v>
      </c>
      <c r="H108" s="98"/>
      <c r="I108" s="98"/>
      <c r="J108" s="98">
        <v>1</v>
      </c>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119</v>
      </c>
      <c r="D114" s="112">
        <f aca="true" t="shared" si="0" ref="D114:O114">SUM(D8,D9,D12,D29,D30,D43,D49,D52,D79,D88,D103,D109,D113)</f>
        <v>42</v>
      </c>
      <c r="E114" s="112">
        <f t="shared" si="0"/>
        <v>155</v>
      </c>
      <c r="F114" s="112">
        <f t="shared" si="0"/>
        <v>153</v>
      </c>
      <c r="G114" s="112">
        <f t="shared" si="0"/>
        <v>150</v>
      </c>
      <c r="H114" s="112">
        <f t="shared" si="0"/>
        <v>0</v>
      </c>
      <c r="I114" s="112">
        <f t="shared" si="0"/>
        <v>1</v>
      </c>
      <c r="J114" s="112">
        <f t="shared" si="0"/>
        <v>1</v>
      </c>
      <c r="K114" s="112">
        <f t="shared" si="0"/>
        <v>6</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alignWithMargins="0">
    <oddFooter>&amp;LB484D03A&amp;CФорма № 2-А, Підрозділ: Народицький районний суд Житомирської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&amp;LB484D03A&amp;CФорма № 2-А, Підрозділ: Народицький районний суд Житомирської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6">
      <selection activeCell="E43" sqref="E4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c r="L7" s="33"/>
      <c r="M7" s="23"/>
      <c r="N7" s="20"/>
      <c r="O7" s="20"/>
      <c r="P7" s="20"/>
    </row>
    <row r="8" spans="1:16" s="10" customFormat="1" ht="16.5" customHeight="1">
      <c r="A8" s="2">
        <f t="shared" si="0"/>
        <v>4</v>
      </c>
      <c r="B8" s="267"/>
      <c r="C8" s="297"/>
      <c r="D8" s="298"/>
      <c r="E8" s="292" t="s">
        <v>124</v>
      </c>
      <c r="F8" s="293"/>
      <c r="G8" s="293"/>
      <c r="H8" s="293"/>
      <c r="I8" s="293"/>
      <c r="J8" s="294"/>
      <c r="K8" s="124"/>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c r="L14" s="33"/>
      <c r="M14" s="23"/>
      <c r="N14" s="20"/>
      <c r="O14" s="20"/>
      <c r="P14" s="20"/>
    </row>
    <row r="15" spans="1:16" s="10" customFormat="1" ht="19.5" customHeight="1">
      <c r="A15" s="2">
        <v>11</v>
      </c>
      <c r="B15" s="300"/>
      <c r="C15" s="260" t="s">
        <v>131</v>
      </c>
      <c r="D15" s="261"/>
      <c r="E15" s="261"/>
      <c r="F15" s="261"/>
      <c r="G15" s="261"/>
      <c r="H15" s="261"/>
      <c r="I15" s="261"/>
      <c r="J15" s="262"/>
      <c r="K15" s="125">
        <v>7</v>
      </c>
      <c r="L15" s="33"/>
      <c r="M15" s="23"/>
      <c r="N15" s="20"/>
      <c r="O15" s="20"/>
      <c r="P15" s="20"/>
    </row>
    <row r="16" spans="1:16" s="10" customFormat="1" ht="20.25" customHeight="1">
      <c r="A16" s="2">
        <v>12</v>
      </c>
      <c r="B16" s="300"/>
      <c r="C16" s="260" t="s">
        <v>130</v>
      </c>
      <c r="D16" s="261"/>
      <c r="E16" s="261"/>
      <c r="F16" s="261"/>
      <c r="G16" s="261"/>
      <c r="H16" s="261"/>
      <c r="I16" s="261"/>
      <c r="J16" s="262"/>
      <c r="K16" s="125">
        <v>142</v>
      </c>
      <c r="L16" s="33"/>
      <c r="M16" s="23"/>
      <c r="N16" s="20"/>
      <c r="O16" s="20"/>
      <c r="P16" s="20"/>
    </row>
    <row r="17" spans="1:16" s="10" customFormat="1" ht="22.5" customHeight="1">
      <c r="A17" s="2">
        <v>13</v>
      </c>
      <c r="B17" s="300"/>
      <c r="C17" s="301" t="s">
        <v>146</v>
      </c>
      <c r="D17" s="302"/>
      <c r="E17" s="302"/>
      <c r="F17" s="302"/>
      <c r="G17" s="302"/>
      <c r="H17" s="302"/>
      <c r="I17" s="302"/>
      <c r="J17" s="303"/>
      <c r="K17" s="125">
        <v>2</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v>96</v>
      </c>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252</v>
      </c>
      <c r="C29" s="149"/>
      <c r="D29" s="149"/>
      <c r="E29" s="269"/>
      <c r="F29" s="269"/>
      <c r="G29" s="269"/>
      <c r="H29" s="169"/>
      <c r="I29" s="307" t="s">
        <v>251</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240</v>
      </c>
      <c r="C32" s="149"/>
      <c r="D32" s="149"/>
      <c r="E32" s="311"/>
      <c r="F32" s="311"/>
      <c r="G32" s="311"/>
      <c r="H32" s="169"/>
      <c r="I32" s="307" t="s">
        <v>244</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241</v>
      </c>
      <c r="C36" s="268"/>
      <c r="D36" s="268"/>
      <c r="E36" s="269" t="s">
        <v>253</v>
      </c>
      <c r="F36" s="269"/>
      <c r="G36" s="269"/>
      <c r="H36" s="160"/>
      <c r="I36" s="159"/>
      <c r="J36" s="161"/>
      <c r="K36" s="160"/>
      <c r="L36" s="162"/>
      <c r="M36" s="163"/>
      <c r="N36" s="164"/>
    </row>
    <row r="37" spans="1:15" ht="15.75">
      <c r="A37" s="83"/>
      <c r="B37" s="159" t="s">
        <v>242</v>
      </c>
      <c r="C37" s="154"/>
      <c r="D37" s="154"/>
      <c r="E37" s="259" t="s">
        <v>254</v>
      </c>
      <c r="F37" s="259"/>
      <c r="G37" s="259"/>
      <c r="H37" s="154"/>
      <c r="I37" s="154"/>
      <c r="J37" s="161"/>
      <c r="K37" s="160"/>
      <c r="L37" s="163"/>
      <c r="M37" s="163"/>
      <c r="N37" s="163"/>
      <c r="O37" s="84"/>
    </row>
    <row r="38" spans="1:15" ht="15.75" customHeight="1">
      <c r="A38" s="83"/>
      <c r="B38" s="154" t="s">
        <v>243</v>
      </c>
      <c r="C38" s="154"/>
      <c r="D38" s="154"/>
      <c r="E38" s="259"/>
      <c r="F38" s="259"/>
      <c r="G38" s="259"/>
      <c r="H38" s="154"/>
      <c r="I38" s="310" t="s">
        <v>245</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&amp;LB484D03A&amp;CФорма № 2-А, Підрозділ: Народицький районний суд Житомирської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246</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247</v>
      </c>
      <c r="D24" s="346"/>
      <c r="E24" s="346"/>
      <c r="F24" s="346"/>
      <c r="G24" s="346"/>
      <c r="H24" s="346"/>
      <c r="I24" s="346"/>
      <c r="J24" s="347"/>
    </row>
    <row r="25" spans="1:10" ht="19.5" customHeight="1">
      <c r="A25" s="344" t="s">
        <v>182</v>
      </c>
      <c r="B25" s="345"/>
      <c r="C25" s="316" t="s">
        <v>248</v>
      </c>
      <c r="D25" s="316"/>
      <c r="E25" s="316"/>
      <c r="F25" s="316"/>
      <c r="G25" s="316"/>
      <c r="H25" s="316"/>
      <c r="I25" s="316"/>
      <c r="J25" s="317"/>
    </row>
    <row r="26" spans="1:10" ht="18.75" customHeight="1">
      <c r="A26" s="312" t="s">
        <v>249</v>
      </c>
      <c r="B26" s="313"/>
      <c r="C26" s="313"/>
      <c r="D26" s="313"/>
      <c r="E26" s="313"/>
      <c r="F26" s="313"/>
      <c r="G26" s="313"/>
      <c r="H26" s="313"/>
      <c r="I26" s="313"/>
      <c r="J26" s="314"/>
    </row>
    <row r="27" spans="1:10" ht="20.25" customHeight="1">
      <c r="A27" s="315" t="s">
        <v>250</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&amp;LB484D03A&amp;C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2014-10-21T12:44:57Z</cp:lastPrinted>
  <dcterms:created xsi:type="dcterms:W3CDTF">1996-10-08T23:32:33Z</dcterms:created>
  <dcterms:modified xsi:type="dcterms:W3CDTF">2015-07-01T13:20:42Z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2-А_00284_2.2015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B484D03A</vt:lpwstr>
  </property>
  <property fmtid="{D5CDD505-2E9C-101B-9397-08002B2CF9AE}" pid="9" name="Підрозділ">
    <vt:lpwstr>Народицький районний суд Житомирської області</vt:lpwstr>
  </property>
  <property fmtid="{D5CDD505-2E9C-101B-9397-08002B2CF9AE}" pid="10" name="ПідрозділDBID">
    <vt:i4>0</vt:i4>
  </property>
  <property fmtid="{D5CDD505-2E9C-101B-9397-08002B2CF9AE}" pid="11" name="ПідрозділID">
    <vt:i4>485</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