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<sst xmlns="http://schemas.openxmlformats.org/spreadsheetml/2006/main" count="317" uniqueCount="256">
  <si>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</si>
  <si>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</si>
  <si>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</si>
  <si>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</si>
  <si>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</si>
  <si>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</si>
  <si>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</si>
  <si>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</si>
  <si>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</si>
  <si>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</si>
  <si>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</si>
  <si>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</si>
  <si>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</si>
  <si>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</si>
  <si>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</si>
  <si>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</si>
  <si>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</si>
  <si>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</si>
  <si>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</si>
  <si>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</si>
  <si>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</si>
  <si>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</si>
  <si>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</si>
  <si>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</si>
  <si>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</si>
  <si>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</si>
  <si>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</si>
  <si>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</si>
  <si>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</si>
  <si>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</si>
  <si>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</si>
  <si>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</si>
  <si>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</si>
  <si>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</si>
  <si>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</si>
  <si>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</si>
  <si>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</si>
  <si>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</si>
  <si>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</si>
  <si>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</si>
  <si>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</si>
  <si>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</si>
  <si>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</si>
  <si>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</si>
  <si>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</si>
  <si>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</si>
  <si>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</si>
  <si>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</si>
  <si>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</si>
  <si>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</si>
  <si>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</si>
  <si>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</si>
  <si>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</si>
  <si>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</si>
  <si>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</si>
  <si>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</si>
  <si>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</si>
  <si>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</si>
  <si>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</si>
  <si>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</si>
  <si>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</si>
  <si>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</si>
  <si>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</si>
  <si>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</si>
  <si>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</si>
  <si>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</si>
  <si>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</si>
  <si>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</si>
  <si>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</si>
  <si>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</si>
  <si>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</si>
  <si>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</si>
  <si>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</si>
  <si>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</si>
  <si>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</si>
  <si>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</si>
  <si>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</si>
  <si>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</si>
  <si>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</si>
  <si>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</si>
  <si>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</si>
  <si>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</si>
  <si>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</si>
  <si>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</si>
  <si>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</si>
  <si>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</si>
  <si>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</si>
  <si>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</si>
  <si>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</si>
  <si>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</si>
  <si>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</si>
  <si>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</si>
  <si>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</si>
  <si>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</si>
  <si>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</si>
  <si>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</si>
  <si>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</si>
  <si>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</si>
  <si>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</si>
  <si>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</si>
  <si>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</si>
  <si>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</si>
  <si>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</si>
  <si>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</si>
  <si>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</si>
  <si>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</si>
  <si>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</si>
  <si>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</si>
  <si>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</si>
  <si>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</si>
  <si>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</si>
  <si>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</si>
  <si>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</si>
  <si>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</si>
  <si>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</si>
  <si>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</si>
  <si>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</si>
  <si>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</si>
  <si>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</si>
  <si>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</si>
  <si>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</si>
  <si>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</si>
  <si>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</si>
  <si>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</si>
  <si>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</si>
  <si>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</si>
  <si>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</si>
  <si>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</si>
  <si>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</si>
  <si>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</si>
  <si>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</si>
  <si>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</si>
  <si>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</si>
  <si>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</si>
  <si>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</si>
  <si>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</si>
  <si>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</si>
  <si>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</si>
  <si>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</si>
  <si>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</si>
  <si>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</si>
  <si>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</si>
  <si>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</si>
  <si>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</si>
  <si>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</si>
  <si>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</si>
  <si>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</si>
  <si>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</si>
  <si>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</si>
  <si>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</si>
  <si>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</si>
  <si>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</si>
  <si>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</si>
  <si>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</si>
  <si>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</si>
  <si>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</si>
  <si>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</si>
  <si>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</si>
  <si>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</si>
  <si>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</si>
  <si>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</si>
  <si>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</si>
  <si>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</si>
  <si>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</si>
  <si>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</si>
  <si>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</si>
  <si>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</si>
  <si>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</si>
  <si>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</si>
  <si>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</si>
  <si>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</si>
  <si>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</si>
  <si>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</si>
  <si>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</si>
  <si>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</si>
  <si>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</si>
  <si>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</si>
  <si>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</si>
  <si>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</si>
  <si>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</si>
  <si>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</si>
  <si>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</si>
  <si>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</si>
  <si>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</si>
  <si>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</si>
  <si>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</si>
  <si>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</si>
  <si>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</si>
  <si>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</si>
  <si>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</si>
  <si>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</si>
  <si>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</si>
  <si>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</si>
  <si>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</si>
  <si>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</si>
  <si>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</si>
  <si>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</si>
  <si>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</si>
  <si>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</si>
  <si>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</si>
  <si>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</si>
  <si>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</si>
  <si>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</si>
  <si>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</si>
  <si>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</si>
  <si>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</si>
  <si>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</si>
  <si>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</si>
  <si>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</si>
  <si>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</si>
  <si>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</si>
  <si>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</si>
  <si>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</si>
  <si>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</si>
  <si>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</si>
  <si>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</si>
  <si>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</si>
  <si>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</si>
  <si>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</si>
  <si>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</si>
  <si>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</si>
  <si>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</si>
  <si>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</si>
  <si>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</si>
  <si>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</si>
  <si>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</si>
  <si>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</si>
  <si>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</si>
  <si>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</si>
  <si>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</si>
  <si>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</si>
  <si>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</si>
  <si>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</si>
  <si>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</si>
  <si>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</si>
  <si>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</si>
  <si>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</si>
  <si>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</si>
  <si>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</si>
  <si>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</si>
  <si>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</si>
  <si>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</si>
  <si>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</si>
  <si>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</si>
  <si>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</si>
  <si>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Н.М. Остапенко</t>
  </si>
  <si>
    <t>Ю.Д. Янкова</t>
  </si>
  <si>
    <t>04142 3-21-08</t>
  </si>
  <si>
    <t>04142 3-00-11</t>
  </si>
  <si>
    <t>inbox@krm.zt.cort.gov.ua</t>
  </si>
  <si>
    <t>6 липня 2016 року</t>
  </si>
  <si>
    <t>перше півріччя 2016 року</t>
  </si>
  <si>
    <t>Коростенський міськрайонний суд Житомирської області</t>
  </si>
  <si>
    <t>11500. Житомирська область</t>
  </si>
  <si>
    <t>м. Коростень</t>
  </si>
  <si>
    <t>вул. Сосновського. 38</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</si>
</sst>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107</v>
      </c>
      <c r="F10" s="113">
        <v>100</v>
      </c>
      <c r="G10" s="113">
        <v>102</v>
      </c>
      <c r="H10" s="113">
        <v>7</v>
      </c>
      <c r="I10" s="113">
        <v>5</v>
      </c>
      <c r="J10" s="113">
        <v>7</v>
      </c>
      <c r="K10" s="113">
        <v>83</v>
      </c>
      <c r="L10" s="113">
        <v>1</v>
      </c>
      <c r="M10" s="117">
        <v>5</v>
      </c>
      <c r="N10" s="98"/>
      <c r="O10" s="120">
        <f>E10-F10</f>
        <v>7</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62</v>
      </c>
      <c r="F15" s="113">
        <v>55</v>
      </c>
      <c r="G15" s="113">
        <v>53</v>
      </c>
      <c r="H15" s="113">
        <v>2</v>
      </c>
      <c r="I15" s="113"/>
      <c r="J15" s="113">
        <v>14</v>
      </c>
      <c r="K15" s="113">
        <v>36</v>
      </c>
      <c r="L15" s="113"/>
      <c r="M15" s="113">
        <v>9</v>
      </c>
      <c r="N15" s="113" t="s">
        <v>147</v>
      </c>
      <c r="O15" s="120">
        <f t="shared" si="0"/>
        <v>7</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62</v>
      </c>
      <c r="F21" s="113">
        <v>55</v>
      </c>
      <c r="G21" s="113">
        <v>53</v>
      </c>
      <c r="H21" s="113">
        <v>2</v>
      </c>
      <c r="I21" s="113"/>
      <c r="J21" s="113">
        <v>14</v>
      </c>
      <c r="K21" s="113">
        <v>36</v>
      </c>
      <c r="L21" s="113"/>
      <c r="M21" s="113">
        <v>9</v>
      </c>
      <c r="N21" s="113" t="s">
        <v>147</v>
      </c>
      <c r="O21" s="120">
        <f t="shared" si="0"/>
        <v>7</v>
      </c>
      <c r="P21" s="24"/>
      <c r="Q21" s="77"/>
      <c r="R21" s="77"/>
      <c r="S21" s="77"/>
    </row>
    <row r="22" spans="1:19" ht="30" customHeight="1">
      <c r="A22" s="90">
        <v>13</v>
      </c>
      <c r="B22" s="63"/>
      <c r="C22" s="202" t="s">
        <v>140</v>
      </c>
      <c r="D22" s="202"/>
      <c r="E22" s="119">
        <v>2</v>
      </c>
      <c r="F22" s="119">
        <v>1</v>
      </c>
      <c r="G22" s="113">
        <v>2</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184" t="s">
        <v>13</v>
      </c>
      <c r="D23" s="185"/>
      <c r="E23" s="113">
        <f>E10+E12+E15+E22</f>
        <v>171</v>
      </c>
      <c r="F23" s="113">
        <f>F10+F12+F15+F22</f>
        <v>156</v>
      </c>
      <c r="G23" s="113">
        <f>G10+G12+G15+G22</f>
        <v>157</v>
      </c>
      <c r="H23" s="113">
        <f>H10+H15</f>
        <v>9</v>
      </c>
      <c r="I23" s="113">
        <f>I10+I15</f>
        <v>5</v>
      </c>
      <c r="J23" s="113">
        <f>J10+J12+J15</f>
        <v>21</v>
      </c>
      <c r="K23" s="113">
        <f>K10+K12+K15</f>
        <v>119</v>
      </c>
      <c r="L23" s="113">
        <f>L10+L12+L15+L22</f>
        <v>1</v>
      </c>
      <c r="M23" s="119">
        <f>M10+M12+M15+M22</f>
        <v>14</v>
      </c>
      <c r="N23" s="119">
        <f>N10</f>
        <v>0</v>
      </c>
      <c r="O23" s="120">
        <f t="shared" si="0"/>
        <v>15</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105</v>
      </c>
      <c r="G31" s="121">
        <v>83</v>
      </c>
      <c r="H31" s="121">
        <v>94</v>
      </c>
      <c r="I31" s="121">
        <v>87</v>
      </c>
      <c r="J31" s="121">
        <v>78</v>
      </c>
      <c r="K31" s="121">
        <v>2</v>
      </c>
      <c r="L31" s="121">
        <v>3</v>
      </c>
      <c r="M31" s="121"/>
      <c r="N31" s="121">
        <v>11</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&amp;L53A4CDE8&amp;CФорма № 2-А, Підрозділ: Коростенський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2</v>
      </c>
      <c r="E9" s="98">
        <v>5</v>
      </c>
      <c r="F9" s="98">
        <v>3</v>
      </c>
      <c r="G9" s="98">
        <v>2</v>
      </c>
      <c r="H9" s="98"/>
      <c r="I9" s="98">
        <v>1</v>
      </c>
      <c r="J9" s="98">
        <v>1</v>
      </c>
      <c r="K9" s="116">
        <v>2</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2</v>
      </c>
      <c r="E10" s="98">
        <v>5</v>
      </c>
      <c r="F10" s="98">
        <v>3</v>
      </c>
      <c r="G10" s="98">
        <v>2</v>
      </c>
      <c r="H10" s="98"/>
      <c r="I10" s="98">
        <v>1</v>
      </c>
      <c r="J10" s="98">
        <v>1</v>
      </c>
      <c r="K10" s="116">
        <v>2</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3</v>
      </c>
      <c r="F12" s="98">
        <v>3</v>
      </c>
      <c r="G12" s="98">
        <v>3</v>
      </c>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1</v>
      </c>
      <c r="F20" s="98">
        <v>1</v>
      </c>
      <c r="G20" s="98">
        <v>1</v>
      </c>
      <c r="H20" s="98"/>
      <c r="I20" s="98"/>
      <c r="J20" s="98"/>
      <c r="K20" s="116">
        <v>1</v>
      </c>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2</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14</v>
      </c>
      <c r="D88" s="98">
        <v>74</v>
      </c>
      <c r="E88" s="98">
        <v>83</v>
      </c>
      <c r="F88" s="98">
        <v>79</v>
      </c>
      <c r="G88" s="98">
        <v>71</v>
      </c>
      <c r="H88" s="98">
        <v>1</v>
      </c>
      <c r="I88" s="98">
        <v>1</v>
      </c>
      <c r="J88" s="98">
        <v>2</v>
      </c>
      <c r="K88" s="116">
        <v>5</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10</v>
      </c>
      <c r="D90" s="98">
        <v>68</v>
      </c>
      <c r="E90" s="98">
        <v>73</v>
      </c>
      <c r="F90" s="98">
        <v>69</v>
      </c>
      <c r="G90" s="98">
        <v>65</v>
      </c>
      <c r="H90" s="98">
        <v>1</v>
      </c>
      <c r="I90" s="98">
        <v>1</v>
      </c>
      <c r="J90" s="98">
        <v>2</v>
      </c>
      <c r="K90" s="116">
        <v>5</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v>1</v>
      </c>
      <c r="D92" s="98"/>
      <c r="E92" s="98">
        <v>1</v>
      </c>
      <c r="F92" s="98">
        <v>1</v>
      </c>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9</v>
      </c>
      <c r="D94" s="98">
        <v>68</v>
      </c>
      <c r="E94" s="98">
        <v>72</v>
      </c>
      <c r="F94" s="98">
        <v>68</v>
      </c>
      <c r="G94" s="98">
        <v>65</v>
      </c>
      <c r="H94" s="98">
        <v>1</v>
      </c>
      <c r="I94" s="98">
        <v>1</v>
      </c>
      <c r="J94" s="98">
        <v>2</v>
      </c>
      <c r="K94" s="116">
        <v>5</v>
      </c>
      <c r="L94" s="98"/>
      <c r="M94" s="172"/>
      <c r="N94" s="173"/>
      <c r="O94" s="172"/>
      <c r="P94" s="60"/>
    </row>
    <row r="95" spans="1:16" s="4" customFormat="1" ht="25.5" customHeight="1">
      <c r="A95" s="44">
        <v>88</v>
      </c>
      <c r="B95" s="129" t="s">
        <v>68</v>
      </c>
      <c r="C95" s="112">
        <v>4</v>
      </c>
      <c r="D95" s="98">
        <v>6</v>
      </c>
      <c r="E95" s="98">
        <v>10</v>
      </c>
      <c r="F95" s="98">
        <v>10</v>
      </c>
      <c r="G95" s="98">
        <v>6</v>
      </c>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4</v>
      </c>
      <c r="D97" s="98">
        <v>3</v>
      </c>
      <c r="E97" s="98">
        <v>7</v>
      </c>
      <c r="F97" s="98">
        <v>7</v>
      </c>
      <c r="G97" s="98">
        <v>4</v>
      </c>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v>3</v>
      </c>
      <c r="E99" s="98">
        <v>3</v>
      </c>
      <c r="F99" s="98">
        <v>3</v>
      </c>
      <c r="G99" s="98">
        <v>2</v>
      </c>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3</v>
      </c>
      <c r="D103" s="98">
        <v>2</v>
      </c>
      <c r="E103" s="98">
        <v>3</v>
      </c>
      <c r="F103" s="98">
        <v>2</v>
      </c>
      <c r="G103" s="98">
        <v>2</v>
      </c>
      <c r="H103" s="98">
        <v>1</v>
      </c>
      <c r="I103" s="98"/>
      <c r="J103" s="98"/>
      <c r="K103" s="116">
        <v>2</v>
      </c>
      <c r="L103" s="98">
        <v>1</v>
      </c>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3</v>
      </c>
      <c r="D108" s="98">
        <v>2</v>
      </c>
      <c r="E108" s="98">
        <v>3</v>
      </c>
      <c r="F108" s="98">
        <v>2</v>
      </c>
      <c r="G108" s="98">
        <v>2</v>
      </c>
      <c r="H108" s="98">
        <v>1</v>
      </c>
      <c r="I108" s="98"/>
      <c r="J108" s="98"/>
      <c r="K108" s="116">
        <v>2</v>
      </c>
      <c r="L108" s="98">
        <v>1</v>
      </c>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v>1</v>
      </c>
      <c r="E113" s="98"/>
      <c r="F113" s="98"/>
      <c r="G113" s="98"/>
      <c r="H113" s="98"/>
      <c r="I113" s="98"/>
      <c r="J113" s="98"/>
      <c r="K113" s="116">
        <v>1</v>
      </c>
      <c r="L113" s="98"/>
      <c r="M113" s="172"/>
      <c r="N113" s="173"/>
      <c r="O113" s="172"/>
      <c r="P113" s="101"/>
      <c r="Q113" s="101"/>
      <c r="R113" s="101"/>
      <c r="S113" s="101"/>
    </row>
    <row r="114" spans="1:19" s="102" customFormat="1" ht="30.75" customHeight="1">
      <c r="A114" s="46">
        <v>107</v>
      </c>
      <c r="B114" s="132" t="s">
        <v>231</v>
      </c>
      <c r="C114" s="112">
        <f>SUM(C8,C9,C12,C29,C30,C43,C49,C52,C79,C88,C103,C109,C113)</f>
        <v>22</v>
      </c>
      <c r="D114" s="112">
        <f aca="true" t="shared" si="0" ref="D114:O114">SUM(D8,D9,D12,D29,D30,D43,D49,D52,D79,D88,D103,D109,D113)</f>
        <v>83</v>
      </c>
      <c r="E114" s="112">
        <f t="shared" si="0"/>
        <v>94</v>
      </c>
      <c r="F114" s="112">
        <f t="shared" si="0"/>
        <v>87</v>
      </c>
      <c r="G114" s="112">
        <f t="shared" si="0"/>
        <v>78</v>
      </c>
      <c r="H114" s="112">
        <f t="shared" si="0"/>
        <v>2</v>
      </c>
      <c r="I114" s="112">
        <f t="shared" si="0"/>
        <v>2</v>
      </c>
      <c r="J114" s="112">
        <f t="shared" si="0"/>
        <v>3</v>
      </c>
      <c r="K114" s="112">
        <f t="shared" si="0"/>
        <v>11</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&amp;L53A4CDE8&amp;CФорма № 2-А, Підрозділ: Коростенський міськрайонний суд Житомирської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1</v>
      </c>
      <c r="G10" s="122">
        <v>1</v>
      </c>
      <c r="H10" s="122"/>
      <c r="I10" s="114">
        <v>1</v>
      </c>
      <c r="J10" s="114"/>
      <c r="K10" s="114"/>
      <c r="L10" s="114">
        <v>1</v>
      </c>
      <c r="M10" s="114">
        <v>1</v>
      </c>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2</v>
      </c>
      <c r="F15" s="76">
        <f>SUM(F10:F14)</f>
        <v>1</v>
      </c>
      <c r="G15" s="76">
        <f>SUM(G10:G14)</f>
        <v>1</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&amp;L53A4CDE8&amp;CФорма № 2-А, Підрозділ: Коростенський міськрайонний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3</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v>1</v>
      </c>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37</v>
      </c>
      <c r="L15" s="33"/>
      <c r="M15" s="23"/>
      <c r="N15" s="20"/>
      <c r="O15" s="20"/>
      <c r="P15" s="20"/>
    </row>
    <row r="16" spans="1:16" s="10" customFormat="1" ht="20.25" customHeight="1">
      <c r="A16" s="2">
        <v>12</v>
      </c>
      <c r="B16" s="288"/>
      <c r="C16" s="263" t="s">
        <v>130</v>
      </c>
      <c r="D16" s="264"/>
      <c r="E16" s="264"/>
      <c r="F16" s="264"/>
      <c r="G16" s="264"/>
      <c r="H16" s="264"/>
      <c r="I16" s="264"/>
      <c r="J16" s="265"/>
      <c r="K16" s="125">
        <v>47</v>
      </c>
      <c r="L16" s="33"/>
      <c r="M16" s="23"/>
      <c r="N16" s="20"/>
      <c r="O16" s="20"/>
      <c r="P16" s="20"/>
    </row>
    <row r="17" spans="1:16" s="10" customFormat="1" ht="22.5" customHeight="1">
      <c r="A17" s="2">
        <v>13</v>
      </c>
      <c r="B17" s="288"/>
      <c r="C17" s="304" t="s">
        <v>146</v>
      </c>
      <c r="D17" s="305"/>
      <c r="E17" s="305"/>
      <c r="F17" s="305"/>
      <c r="G17" s="305"/>
      <c r="H17" s="305"/>
      <c r="I17" s="305"/>
      <c r="J17" s="306"/>
      <c r="K17" s="125">
        <v>10</v>
      </c>
      <c r="L17" s="33"/>
      <c r="M17" s="23"/>
      <c r="N17" s="20"/>
      <c r="O17" s="20"/>
      <c r="P17" s="20"/>
    </row>
    <row r="18" spans="1:16" s="10" customFormat="1" ht="14.25" customHeight="1">
      <c r="A18" s="2">
        <v>14</v>
      </c>
      <c r="B18" s="273" t="s">
        <v>128</v>
      </c>
      <c r="C18" s="274"/>
      <c r="D18" s="274"/>
      <c r="E18" s="274"/>
      <c r="F18" s="274"/>
      <c r="G18" s="274"/>
      <c r="H18" s="274"/>
      <c r="I18" s="274"/>
      <c r="J18" s="275"/>
      <c r="K18" s="113">
        <v>1</v>
      </c>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&amp;L53A4CDE8&amp;CФорма № 2-А, Підрозділ: Коростенський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&amp;L53A4CDE8&amp;C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2016-07-15T08:46:55Z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53A4CDE8</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