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<sst xmlns="http://schemas.openxmlformats.org/spreadsheetml/2006/main" count="264" uniqueCount="198">
  <si>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</si>
  <si>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</si>
  <si>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</si>
  <si>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</si>
  <si>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</si>
  <si>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</si>
  <si>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</si>
  <si>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</si>
  <si>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</si>
  <si>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</si>
  <si>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</si>
  <si>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</si>
  <si>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</si>
  <si>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</si>
  <si>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</si>
  <si>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</si>
  <si>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</si>
  <si>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</si>
  <si>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</si>
  <si>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</si>
  <si>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</si>
  <si>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</si>
  <si>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</si>
  <si>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</si>
  <si>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</si>
  <si>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</si>
  <si>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</si>
  <si>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</si>
  <si>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</si>
  <si>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</si>
  <si>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</si>
  <si>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</si>
  <si>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</si>
  <si>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</si>
  <si>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</si>
  <si>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</si>
  <si>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</si>
  <si>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</si>
  <si>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</si>
  <si>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</si>
  <si>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</si>
  <si>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</si>
  <si>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</si>
  <si>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</si>
  <si>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</si>
  <si>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</si>
  <si>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</si>
  <si>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</si>
  <si>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</si>
  <si>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</si>
  <si>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</si>
  <si>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</si>
  <si>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</si>
  <si>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</si>
  <si>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</si>
  <si>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</si>
  <si>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</si>
  <si>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</si>
  <si>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</si>
  <si>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</si>
  <si>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</si>
  <si>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</si>
  <si>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</si>
  <si>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</si>
  <si>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</si>
  <si>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</si>
  <si>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</si>
  <si>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</si>
  <si>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</si>
  <si>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</si>
  <si>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</si>
  <si>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</si>
  <si>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</si>
  <si>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</si>
  <si>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</si>
  <si>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</si>
  <si>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</si>
  <si>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</si>
  <si>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</si>
  <si>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</si>
  <si>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</si>
  <si>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</si>
  <si>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</si>
  <si>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</si>
  <si>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</si>
  <si>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</si>
  <si>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</si>
  <si>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</si>
  <si>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</si>
  <si>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</si>
  <si>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</si>
  <si>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</si>
  <si>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</si>
  <si>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</si>
  <si>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</si>
  <si>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</si>
  <si>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</si>
  <si>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</si>
  <si>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</si>
  <si>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</si>
  <si>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</si>
  <si>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</si>
  <si>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</si>
  <si>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</si>
  <si>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</si>
  <si>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</si>
  <si>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</si>
  <si>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</si>
  <si>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</si>
  <si>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</si>
  <si>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</si>
  <si>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</si>
  <si>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</si>
  <si>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</si>
  <si>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</si>
  <si>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</si>
  <si>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</si>
  <si>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</si>
  <si>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</si>
  <si>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</si>
  <si>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</si>
  <si>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</si>
  <si>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</si>
  <si>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</si>
  <si>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</si>
  <si>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</si>
  <si>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</si>
  <si>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</si>
  <si>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</si>
  <si>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</si>
  <si>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</si>
  <si>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</si>
  <si>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</si>
  <si>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</si>
  <si>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</si>
  <si>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</si>
  <si>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</si>
  <si>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</si>
  <si>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</si>
  <si>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</si>
  <si>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</si>
  <si>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</si>
  <si>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</si>
  <si>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</si>
  <si>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</si>
  <si>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</si>
  <si>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</si>
  <si>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</si>
  <si>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</si>
  <si>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</si>
  <si>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</si>
  <si>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</si>
  <si>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</si>
  <si>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</si>
  <si>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</si>
  <si>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</si>
  <si>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</si>
  <si>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</si>
  <si>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</si>
  <si>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</si>
  <si>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</si>
  <si>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</si>
  <si>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</si>
  <si>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</si>
  <si>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</si>
  <si>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</si>
  <si>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</si>
  <si>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</si>
  <si>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</si>
  <si>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</si>
  <si>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</si>
  <si>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</si>
  <si>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</si>
  <si>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</si>
  <si>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</si>
  <si>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</si>
  <si>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</si>
  <si>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</si>
  <si>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</si>
  <si>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</si>
  <si>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</si>
  <si>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</si>
  <si>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</si>
  <si>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</si>
  <si>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</si>
  <si>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</si>
  <si>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</si>
  <si>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</si>
  <si>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</si>
  <si>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</si>
  <si>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</si>
  <si>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Теребовлянський районний суд Тернопільської області</t>
  </si>
  <si>
    <t>48100.м. Теребовля.вул. Князя Василька 116</t>
  </si>
  <si>
    <t>Доручення судів України / іноземних судів</t>
  </si>
  <si>
    <t xml:space="preserve">Розглянуто справ судом присяжних </t>
  </si>
  <si>
    <t>В.В. Малярчук</t>
  </si>
  <si>
    <t>М.Є. Чех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</si>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</sst>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&amp;L768BA0D5&amp;C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104</v>
      </c>
      <c r="F6" s="90">
        <v>68</v>
      </c>
      <c r="G6" s="90"/>
      <c r="H6" s="90">
        <v>75</v>
      </c>
      <c r="I6" s="90" t="s">
        <v>183</v>
      </c>
      <c r="J6" s="90">
        <v>29</v>
      </c>
      <c r="K6" s="91">
        <v>3</v>
      </c>
      <c r="L6" s="101">
        <f>E6-F6</f>
        <v>36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403</v>
      </c>
      <c r="F7" s="90">
        <v>399</v>
      </c>
      <c r="G7" s="90"/>
      <c r="H7" s="90">
        <v>402</v>
      </c>
      <c r="I7" s="90">
        <v>381</v>
      </c>
      <c r="J7" s="90">
        <v>1</v>
      </c>
      <c r="K7" s="91"/>
      <c r="L7" s="101">
        <f>E7-F7</f>
        <v>4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40</v>
      </c>
      <c r="F9" s="90">
        <v>36</v>
      </c>
      <c r="G9" s="90"/>
      <c r="H9" s="90">
        <v>39</v>
      </c>
      <c r="I9" s="90">
        <v>35</v>
      </c>
      <c r="J9" s="90">
        <v>1</v>
      </c>
      <c r="K9" s="91"/>
      <c r="L9" s="101">
        <f>E9-F9</f>
        <v>4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548</v>
      </c>
      <c r="F14" s="105">
        <f>SUM(F6:F13)</f>
        <v>503</v>
      </c>
      <c r="G14" s="105">
        <f>SUM(G6:G13)</f>
        <v>0</v>
      </c>
      <c r="H14" s="105">
        <f>SUM(H6:H13)</f>
        <v>516</v>
      </c>
      <c r="I14" s="105">
        <f>SUM(I6:I13)</f>
        <v>416</v>
      </c>
      <c r="J14" s="105">
        <f>SUM(J6:J13)</f>
        <v>32</v>
      </c>
      <c r="K14" s="105">
        <f>SUM(K6:K13)</f>
        <v>4</v>
      </c>
      <c r="L14" s="101">
        <f>E14-F14</f>
        <v>45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53</v>
      </c>
      <c r="F15" s="92">
        <v>50</v>
      </c>
      <c r="G15" s="92"/>
      <c r="H15" s="92">
        <v>53</v>
      </c>
      <c r="I15" s="92">
        <v>50</v>
      </c>
      <c r="J15" s="92"/>
      <c r="K15" s="91"/>
      <c r="L15" s="101">
        <f>E15-F15</f>
        <v>3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60</v>
      </c>
      <c r="F16" s="92">
        <v>50</v>
      </c>
      <c r="G16" s="92"/>
      <c r="H16" s="92">
        <v>51</v>
      </c>
      <c r="I16" s="92">
        <v>22</v>
      </c>
      <c r="J16" s="92">
        <v>9</v>
      </c>
      <c r="K16" s="91"/>
      <c r="L16" s="101">
        <f>E16-F16</f>
        <v>10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63</v>
      </c>
      <c r="F22" s="91">
        <v>51</v>
      </c>
      <c r="G22" s="91"/>
      <c r="H22" s="91">
        <v>54</v>
      </c>
      <c r="I22" s="91">
        <v>22</v>
      </c>
      <c r="J22" s="91">
        <v>9</v>
      </c>
      <c r="K22" s="91"/>
      <c r="L22" s="101">
        <f>E22-F22</f>
        <v>12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320</v>
      </c>
      <c r="F25" s="91">
        <v>316</v>
      </c>
      <c r="G25" s="91">
        <v>2</v>
      </c>
      <c r="H25" s="91">
        <v>320</v>
      </c>
      <c r="I25" s="91">
        <v>304</v>
      </c>
      <c r="J25" s="91"/>
      <c r="K25" s="91"/>
      <c r="L25" s="101">
        <f>E25-F25</f>
        <v>4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459</v>
      </c>
      <c r="F26" s="91">
        <v>308</v>
      </c>
      <c r="G26" s="91">
        <v>4</v>
      </c>
      <c r="H26" s="91">
        <v>331</v>
      </c>
      <c r="I26" s="91">
        <v>295</v>
      </c>
      <c r="J26" s="91">
        <v>128</v>
      </c>
      <c r="K26" s="91">
        <v>14</v>
      </c>
      <c r="L26" s="101">
        <f>E26-F26</f>
        <v>151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71</v>
      </c>
      <c r="F27" s="91">
        <v>70</v>
      </c>
      <c r="G27" s="91"/>
      <c r="H27" s="91">
        <v>67</v>
      </c>
      <c r="I27" s="91">
        <v>64</v>
      </c>
      <c r="J27" s="91">
        <v>4</v>
      </c>
      <c r="K27" s="91"/>
      <c r="L27" s="101">
        <f>E27-F27</f>
        <v>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75</v>
      </c>
      <c r="F28" s="91">
        <v>64</v>
      </c>
      <c r="G28" s="91"/>
      <c r="H28" s="91">
        <v>60</v>
      </c>
      <c r="I28" s="91">
        <v>60</v>
      </c>
      <c r="J28" s="91">
        <v>15</v>
      </c>
      <c r="K28" s="91"/>
      <c r="L28" s="101">
        <f>E28-F28</f>
        <v>11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6</v>
      </c>
      <c r="F29" s="91">
        <v>6</v>
      </c>
      <c r="G29" s="91"/>
      <c r="H29" s="91">
        <v>4</v>
      </c>
      <c r="I29" s="91">
        <v>1</v>
      </c>
      <c r="J29" s="91">
        <v>2</v>
      </c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20</v>
      </c>
      <c r="F33" s="91">
        <v>20</v>
      </c>
      <c r="G33" s="91"/>
      <c r="H33" s="91">
        <v>19</v>
      </c>
      <c r="I33" s="91">
        <v>13</v>
      </c>
      <c r="J33" s="91">
        <v>1</v>
      </c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3</v>
      </c>
      <c r="F35" s="91">
        <v>3</v>
      </c>
      <c r="G35" s="91"/>
      <c r="H35" s="91">
        <v>3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590</v>
      </c>
      <c r="F37" s="91">
        <v>428</v>
      </c>
      <c r="G37" s="91">
        <v>5</v>
      </c>
      <c r="H37" s="91">
        <v>440</v>
      </c>
      <c r="I37" s="91">
        <v>372</v>
      </c>
      <c r="J37" s="91">
        <v>150</v>
      </c>
      <c r="K37" s="91">
        <v>14</v>
      </c>
      <c r="L37" s="101">
        <f>E37-F37</f>
        <v>162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263</v>
      </c>
      <c r="F38" s="91">
        <v>239</v>
      </c>
      <c r="G38" s="91"/>
      <c r="H38" s="91">
        <v>241</v>
      </c>
      <c r="I38" s="91" t="s">
        <v>183</v>
      </c>
      <c r="J38" s="91">
        <v>22</v>
      </c>
      <c r="K38" s="91"/>
      <c r="L38" s="101">
        <f>E38-F38</f>
        <v>24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8</v>
      </c>
      <c r="F40" s="91">
        <v>8</v>
      </c>
      <c r="G40" s="91"/>
      <c r="H40" s="91">
        <v>8</v>
      </c>
      <c r="I40" s="91">
        <v>6</v>
      </c>
      <c r="J40" s="91"/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271</v>
      </c>
      <c r="F41" s="91">
        <f aca="true" t="shared" si="0" ref="F41:K41">F38+F40</f>
        <v>247</v>
      </c>
      <c r="G41" s="91">
        <f t="shared" si="0"/>
        <v>0</v>
      </c>
      <c r="H41" s="91">
        <f t="shared" si="0"/>
        <v>249</v>
      </c>
      <c r="I41" s="91">
        <f>I40</f>
        <v>6</v>
      </c>
      <c r="J41" s="91">
        <f t="shared" si="0"/>
        <v>22</v>
      </c>
      <c r="K41" s="91">
        <f t="shared" si="0"/>
        <v>0</v>
      </c>
      <c r="L41" s="101">
        <f>E41-F41</f>
        <v>24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1472</v>
      </c>
      <c r="F42" s="91">
        <f aca="true" t="shared" si="1" ref="F42:K42">F14+F22+F37+F41</f>
        <v>1229</v>
      </c>
      <c r="G42" s="91">
        <f t="shared" si="1"/>
        <v>5</v>
      </c>
      <c r="H42" s="91">
        <f t="shared" si="1"/>
        <v>1259</v>
      </c>
      <c r="I42" s="91">
        <f t="shared" si="1"/>
        <v>816</v>
      </c>
      <c r="J42" s="91">
        <f t="shared" si="1"/>
        <v>213</v>
      </c>
      <c r="K42" s="91">
        <f t="shared" si="1"/>
        <v>18</v>
      </c>
      <c r="L42" s="101">
        <f>E42-F42</f>
        <v>243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&amp;L768BA0D5&amp;CФорма № 1-мзс,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4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3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27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1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7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1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1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/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29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6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/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/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/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/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&amp;L768BA0D5&amp;CФорма № 1-мзс,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75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37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36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75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/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3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29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62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22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77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469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121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3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13378221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13150951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15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3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318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7070923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85639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497</v>
      </c>
      <c r="F58" s="96">
        <v>13</v>
      </c>
      <c r="G58" s="96">
        <v>4</v>
      </c>
      <c r="H58" s="96">
        <v>2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49</v>
      </c>
      <c r="F59" s="96">
        <v>5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363</v>
      </c>
      <c r="F60" s="96">
        <v>70</v>
      </c>
      <c r="G60" s="96">
        <v>6</v>
      </c>
      <c r="H60" s="96">
        <v>1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248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&amp;L768BA0D5&amp;CФорма № 1-мзс,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0.08450704225352113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0.09333333333333334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1.0244100895036614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419.6666666666667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490.6666666666667</v>
      </c>
    </row>
    <row r="11" spans="1:4" ht="16.5" customHeight="1">
      <c r="A11" s="206" t="s">
        <v>68</v>
      </c>
      <c r="B11" s="208"/>
      <c r="C11" s="14">
        <v>9</v>
      </c>
      <c r="D11" s="94">
        <v>35</v>
      </c>
    </row>
    <row r="12" spans="1:4" ht="16.5" customHeight="1">
      <c r="A12" s="299" t="s">
        <v>113</v>
      </c>
      <c r="B12" s="299"/>
      <c r="C12" s="14">
        <v>10</v>
      </c>
      <c r="D12" s="94">
        <v>18</v>
      </c>
    </row>
    <row r="13" spans="1:4" ht="16.5" customHeight="1">
      <c r="A13" s="299" t="s">
        <v>33</v>
      </c>
      <c r="B13" s="299"/>
      <c r="C13" s="14">
        <v>11</v>
      </c>
      <c r="D13" s="94">
        <v>51</v>
      </c>
    </row>
    <row r="14" spans="1:4" ht="16.5" customHeight="1">
      <c r="A14" s="299" t="s">
        <v>114</v>
      </c>
      <c r="B14" s="299"/>
      <c r="C14" s="14">
        <v>12</v>
      </c>
      <c r="D14" s="94">
        <v>65</v>
      </c>
    </row>
    <row r="15" spans="1:4" ht="16.5" customHeight="1">
      <c r="A15" s="299" t="s">
        <v>118</v>
      </c>
      <c r="B15" s="299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/>
      <c r="D23" s="301"/>
    </row>
    <row r="24" spans="1:4" ht="12.75">
      <c r="A24" s="69" t="s">
        <v>110</v>
      </c>
      <c r="B24" s="88"/>
      <c r="C24" s="302"/>
      <c r="D24" s="302"/>
    </row>
    <row r="25" spans="1:4" ht="12.75">
      <c r="A25" s="68" t="s">
        <v>111</v>
      </c>
      <c r="B25" s="89"/>
      <c r="C25" s="302"/>
      <c r="D25" s="302"/>
    </row>
    <row r="26" ht="15.75" customHeight="1"/>
    <row r="27" spans="3:4" ht="12.75" customHeight="1">
      <c r="C27" s="298" t="s">
        <v>197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&amp;L768BA0D5&amp;CФорма № 1-мзс,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2017-07-14T08:40:31Z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768BA0D5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