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<sst xmlns="http://schemas.openxmlformats.org/spreadsheetml/2006/main" count="267" uniqueCount="201">
  <si>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</si>
  <si>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</si>
  <si>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</si>
  <si>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</si>
  <si>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</si>
  <si>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</si>
  <si>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</si>
  <si>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</si>
  <si>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</si>
  <si>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</si>
  <si>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</si>
  <si>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</si>
  <si>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</si>
  <si>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</si>
  <si>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</si>
  <si>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</si>
  <si>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</si>
  <si>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</si>
  <si>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</si>
  <si>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</si>
  <si>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</si>
  <si>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</si>
  <si>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</si>
  <si>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</si>
  <si>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</si>
  <si>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</si>
  <si>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</si>
  <si>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</si>
  <si>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</si>
  <si>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</si>
  <si>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</si>
  <si>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</si>
  <si>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</si>
  <si>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</si>
  <si>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</si>
  <si>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</si>
  <si>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</si>
  <si>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</si>
  <si>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</si>
  <si>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</si>
  <si>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</si>
  <si>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</si>
  <si>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</si>
  <si>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</si>
  <si>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</si>
  <si>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</si>
  <si>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</si>
  <si>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</si>
  <si>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</si>
  <si>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</si>
  <si>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</si>
  <si>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</si>
  <si>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</si>
  <si>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</si>
  <si>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</si>
  <si>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</si>
  <si>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</si>
  <si>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</si>
  <si>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</si>
  <si>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</si>
  <si>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</si>
  <si>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</si>
  <si>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</si>
  <si>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</si>
  <si>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</si>
  <si>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</si>
  <si>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</si>
  <si>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</si>
  <si>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</si>
  <si>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</si>
  <si>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</si>
  <si>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</si>
  <si>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</si>
  <si>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</si>
  <si>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</si>
  <si>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</si>
  <si>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</si>
  <si>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</si>
  <si>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</si>
  <si>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</si>
  <si>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</si>
  <si>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</si>
  <si>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</si>
  <si>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</si>
  <si>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</si>
  <si>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</si>
  <si>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</si>
  <si>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</si>
  <si>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</si>
  <si>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</si>
  <si>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</si>
  <si>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</si>
  <si>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</si>
  <si>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</si>
  <si>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</si>
  <si>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</si>
  <si>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</si>
  <si>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</si>
  <si>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</si>
  <si>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</si>
  <si>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</si>
  <si>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</si>
  <si>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</si>
  <si>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</si>
  <si>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</si>
  <si>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</si>
  <si>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</si>
  <si>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</si>
  <si>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</si>
  <si>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</si>
  <si>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</si>
  <si>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</si>
  <si>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</si>
  <si>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</si>
  <si>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</si>
  <si>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</si>
  <si>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</si>
  <si>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</si>
  <si>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</si>
  <si>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</si>
  <si>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</si>
  <si>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</si>
  <si>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</si>
  <si>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</si>
  <si>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</si>
  <si>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</si>
  <si>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</si>
  <si>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</si>
  <si>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</si>
  <si>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</si>
  <si>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</si>
  <si>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</si>
  <si>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</si>
  <si>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</si>
  <si>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</si>
  <si>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</si>
  <si>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</si>
  <si>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</si>
  <si>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</si>
  <si>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</si>
  <si>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</si>
  <si>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</si>
  <si>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</si>
  <si>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</si>
  <si>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</si>
  <si>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</si>
  <si>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</si>
  <si>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</si>
  <si>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</si>
  <si>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</si>
  <si>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</si>
  <si>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</si>
  <si>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</si>
  <si>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</si>
  <si>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</si>
  <si>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</si>
  <si>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</si>
  <si>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</si>
  <si>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</si>
  <si>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</si>
  <si>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</si>
  <si>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</si>
  <si>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</si>
  <si>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</si>
  <si>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</si>
  <si>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</si>
  <si>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</si>
  <si>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</si>
  <si>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</si>
  <si>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</si>
  <si>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</si>
  <si>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</si>
  <si>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</si>
  <si>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</si>
  <si>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</si>
  <si>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</si>
  <si>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</si>
  <si>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</si>
  <si>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</si>
  <si>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</si>
  <si>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</si>
  <si>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</si>
  <si>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</si>
  <si>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</si>
  <si>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</si>
  <si>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</si>
  <si>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</si>
  <si>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</si>
  <si>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</si>
  <si>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</si>
  <si>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</si>
  <si>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</si>
  <si>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</si>
  <si>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</si>
  <si>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</si>
  <si>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</si>
  <si>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</si>
  <si>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</si>
  <si>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</si>
  <si>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</si>
  <si>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11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</si>
</sst>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&amp;LA2222E09&amp;C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6814</v>
      </c>
      <c r="F6" s="90">
        <v>5091</v>
      </c>
      <c r="G6" s="90">
        <v>124</v>
      </c>
      <c r="H6" s="90">
        <v>4305</v>
      </c>
      <c r="I6" s="90" t="s">
        <v>183</v>
      </c>
      <c r="J6" s="90">
        <v>2509</v>
      </c>
      <c r="K6" s="91">
        <v>593</v>
      </c>
      <c r="L6" s="101">
        <f aca="true" t="shared" si="0" ref="L6:L42">E6-F6</f>
        <v>1723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23428</v>
      </c>
      <c r="F7" s="90">
        <v>23218</v>
      </c>
      <c r="G7" s="90">
        <v>65</v>
      </c>
      <c r="H7" s="90">
        <v>22962</v>
      </c>
      <c r="I7" s="90">
        <v>18770</v>
      </c>
      <c r="J7" s="90">
        <v>466</v>
      </c>
      <c r="K7" s="91">
        <v>4</v>
      </c>
      <c r="L7" s="101">
        <f t="shared" si="0"/>
        <v>210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14</v>
      </c>
      <c r="F8" s="90">
        <v>13</v>
      </c>
      <c r="G8" s="90"/>
      <c r="H8" s="90">
        <v>12</v>
      </c>
      <c r="I8" s="90">
        <v>10</v>
      </c>
      <c r="J8" s="90">
        <v>2</v>
      </c>
      <c r="K8" s="91"/>
      <c r="L8" s="101">
        <f t="shared" si="0"/>
        <v>1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4858</v>
      </c>
      <c r="F9" s="90">
        <v>4653</v>
      </c>
      <c r="G9" s="90">
        <v>23</v>
      </c>
      <c r="H9" s="90">
        <v>4544</v>
      </c>
      <c r="I9" s="90">
        <v>3150</v>
      </c>
      <c r="J9" s="90">
        <v>314</v>
      </c>
      <c r="K9" s="91">
        <v>6</v>
      </c>
      <c r="L9" s="101">
        <f t="shared" si="0"/>
        <v>205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40</v>
      </c>
      <c r="F10" s="90">
        <v>33</v>
      </c>
      <c r="G10" s="90">
        <v>3</v>
      </c>
      <c r="H10" s="90">
        <v>33</v>
      </c>
      <c r="I10" s="90">
        <v>3</v>
      </c>
      <c r="J10" s="90">
        <v>7</v>
      </c>
      <c r="K10" s="91">
        <v>1</v>
      </c>
      <c r="L10" s="101">
        <f t="shared" si="0"/>
        <v>7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109</v>
      </c>
      <c r="F12" s="90">
        <v>22</v>
      </c>
      <c r="G12" s="90">
        <v>7</v>
      </c>
      <c r="H12" s="90">
        <v>38</v>
      </c>
      <c r="I12" s="90">
        <v>11</v>
      </c>
      <c r="J12" s="90">
        <v>71</v>
      </c>
      <c r="K12" s="91">
        <v>57</v>
      </c>
      <c r="L12" s="101">
        <f t="shared" si="0"/>
        <v>87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53</v>
      </c>
      <c r="F13" s="90">
        <v>52</v>
      </c>
      <c r="G13" s="90"/>
      <c r="H13" s="90">
        <v>40</v>
      </c>
      <c r="I13" s="90">
        <v>31</v>
      </c>
      <c r="J13" s="90">
        <v>13</v>
      </c>
      <c r="K13" s="91"/>
      <c r="L13" s="101">
        <f t="shared" si="0"/>
        <v>1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35316</v>
      </c>
      <c r="F14" s="105">
        <f t="shared" si="1"/>
        <v>33082</v>
      </c>
      <c r="G14" s="105">
        <f t="shared" si="1"/>
        <v>222</v>
      </c>
      <c r="H14" s="105">
        <f t="shared" si="1"/>
        <v>31934</v>
      </c>
      <c r="I14" s="105">
        <f t="shared" si="1"/>
        <v>21975</v>
      </c>
      <c r="J14" s="105">
        <f t="shared" si="1"/>
        <v>3382</v>
      </c>
      <c r="K14" s="105">
        <f t="shared" si="1"/>
        <v>661</v>
      </c>
      <c r="L14" s="101">
        <f t="shared" si="0"/>
        <v>2234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3026</v>
      </c>
      <c r="F15" s="92">
        <v>2941</v>
      </c>
      <c r="G15" s="92">
        <v>40</v>
      </c>
      <c r="H15" s="92">
        <v>2961</v>
      </c>
      <c r="I15" s="92">
        <v>2536</v>
      </c>
      <c r="J15" s="92">
        <v>65</v>
      </c>
      <c r="K15" s="91">
        <v>17</v>
      </c>
      <c r="L15" s="101">
        <f t="shared" si="0"/>
        <v>85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3124</v>
      </c>
      <c r="F16" s="92">
        <v>2611</v>
      </c>
      <c r="G16" s="92">
        <v>68</v>
      </c>
      <c r="H16" s="92">
        <v>2667</v>
      </c>
      <c r="I16" s="92">
        <v>1642</v>
      </c>
      <c r="J16" s="92">
        <v>457</v>
      </c>
      <c r="K16" s="91">
        <v>31</v>
      </c>
      <c r="L16" s="101">
        <f t="shared" si="0"/>
        <v>513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27</v>
      </c>
      <c r="F17" s="92">
        <v>27</v>
      </c>
      <c r="G17" s="92"/>
      <c r="H17" s="92">
        <v>26</v>
      </c>
      <c r="I17" s="92">
        <v>13</v>
      </c>
      <c r="J17" s="92">
        <v>1</v>
      </c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122</v>
      </c>
      <c r="F18" s="91">
        <v>110</v>
      </c>
      <c r="G18" s="91"/>
      <c r="H18" s="91">
        <v>109</v>
      </c>
      <c r="I18" s="91">
        <v>60</v>
      </c>
      <c r="J18" s="91">
        <v>13</v>
      </c>
      <c r="K18" s="91"/>
      <c r="L18" s="101">
        <f t="shared" si="0"/>
        <v>12</v>
      </c>
    </row>
    <row r="19" spans="1:12" ht="24" customHeight="1">
      <c r="A19" s="161"/>
      <c r="B19" s="151" t="s">
        <v>32</v>
      </c>
      <c r="C19" s="152"/>
      <c r="D19" s="43">
        <v>14</v>
      </c>
      <c r="E19" s="91">
        <v>8</v>
      </c>
      <c r="F19" s="91">
        <v>5</v>
      </c>
      <c r="G19" s="91"/>
      <c r="H19" s="91">
        <v>7</v>
      </c>
      <c r="I19" s="91"/>
      <c r="J19" s="91">
        <v>1</v>
      </c>
      <c r="K19" s="91"/>
      <c r="L19" s="101">
        <f t="shared" si="0"/>
        <v>3</v>
      </c>
    </row>
    <row r="20" spans="1:12" ht="17.25" customHeight="1">
      <c r="A20" s="161"/>
      <c r="B20" s="151" t="s">
        <v>38</v>
      </c>
      <c r="C20" s="152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3772</v>
      </c>
      <c r="F22" s="91">
        <v>3209</v>
      </c>
      <c r="G22" s="91">
        <v>79</v>
      </c>
      <c r="H22" s="91">
        <v>3235</v>
      </c>
      <c r="I22" s="91">
        <v>1716</v>
      </c>
      <c r="J22" s="91">
        <v>537</v>
      </c>
      <c r="K22" s="91">
        <v>48</v>
      </c>
      <c r="L22" s="101">
        <f t="shared" si="0"/>
        <v>563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1824</v>
      </c>
      <c r="F23" s="91">
        <v>1797</v>
      </c>
      <c r="G23" s="91"/>
      <c r="H23" s="91">
        <v>1745</v>
      </c>
      <c r="I23" s="91">
        <v>1202</v>
      </c>
      <c r="J23" s="91">
        <v>79</v>
      </c>
      <c r="K23" s="91"/>
      <c r="L23" s="101">
        <f t="shared" si="0"/>
        <v>27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53</v>
      </c>
      <c r="F24" s="91">
        <v>49</v>
      </c>
      <c r="G24" s="91">
        <v>2</v>
      </c>
      <c r="H24" s="91">
        <v>51</v>
      </c>
      <c r="I24" s="91">
        <v>38</v>
      </c>
      <c r="J24" s="91">
        <v>2</v>
      </c>
      <c r="K24" s="91">
        <v>1</v>
      </c>
      <c r="L24" s="101">
        <f t="shared" si="0"/>
        <v>4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28021</v>
      </c>
      <c r="F25" s="91">
        <v>26889</v>
      </c>
      <c r="G25" s="91">
        <v>117</v>
      </c>
      <c r="H25" s="91">
        <v>26964</v>
      </c>
      <c r="I25" s="91">
        <v>24500</v>
      </c>
      <c r="J25" s="91">
        <v>1057</v>
      </c>
      <c r="K25" s="91">
        <v>1</v>
      </c>
      <c r="L25" s="101">
        <f t="shared" si="0"/>
        <v>1132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30450</v>
      </c>
      <c r="F26" s="91">
        <v>25009</v>
      </c>
      <c r="G26" s="91">
        <v>381</v>
      </c>
      <c r="H26" s="91">
        <v>24898</v>
      </c>
      <c r="I26" s="91">
        <v>20525</v>
      </c>
      <c r="J26" s="91">
        <v>5552</v>
      </c>
      <c r="K26" s="91">
        <v>763</v>
      </c>
      <c r="L26" s="101">
        <f t="shared" si="0"/>
        <v>5441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4252</v>
      </c>
      <c r="F27" s="91">
        <v>4178</v>
      </c>
      <c r="G27" s="91">
        <v>14</v>
      </c>
      <c r="H27" s="91">
        <v>4185</v>
      </c>
      <c r="I27" s="91">
        <v>3744</v>
      </c>
      <c r="J27" s="91">
        <v>67</v>
      </c>
      <c r="K27" s="91"/>
      <c r="L27" s="101">
        <f t="shared" si="0"/>
        <v>74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4101</v>
      </c>
      <c r="F28" s="91">
        <v>3762</v>
      </c>
      <c r="G28" s="91">
        <v>13</v>
      </c>
      <c r="H28" s="91">
        <v>3717</v>
      </c>
      <c r="I28" s="91">
        <v>3437</v>
      </c>
      <c r="J28" s="91">
        <v>384</v>
      </c>
      <c r="K28" s="91">
        <v>4</v>
      </c>
      <c r="L28" s="101">
        <f t="shared" si="0"/>
        <v>339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439</v>
      </c>
      <c r="F29" s="91">
        <v>400</v>
      </c>
      <c r="G29" s="91">
        <v>4</v>
      </c>
      <c r="H29" s="91">
        <v>390</v>
      </c>
      <c r="I29" s="91">
        <v>152</v>
      </c>
      <c r="J29" s="91">
        <v>49</v>
      </c>
      <c r="K29" s="91">
        <v>1</v>
      </c>
      <c r="L29" s="101">
        <f t="shared" si="0"/>
        <v>39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97</v>
      </c>
      <c r="F30" s="91">
        <v>73</v>
      </c>
      <c r="G30" s="91">
        <v>7</v>
      </c>
      <c r="H30" s="91">
        <v>81</v>
      </c>
      <c r="I30" s="91">
        <v>22</v>
      </c>
      <c r="J30" s="91">
        <v>16</v>
      </c>
      <c r="K30" s="91">
        <v>2</v>
      </c>
      <c r="L30" s="101">
        <f t="shared" si="0"/>
        <v>24</v>
      </c>
    </row>
    <row r="31" spans="1:12" ht="18" customHeight="1">
      <c r="A31" s="154"/>
      <c r="B31" s="151" t="s">
        <v>38</v>
      </c>
      <c r="C31" s="152"/>
      <c r="D31" s="43">
        <v>26</v>
      </c>
      <c r="E31" s="91">
        <v>9</v>
      </c>
      <c r="F31" s="91">
        <v>7</v>
      </c>
      <c r="G31" s="91">
        <v>1</v>
      </c>
      <c r="H31" s="91">
        <v>9</v>
      </c>
      <c r="I31" s="91">
        <v>1</v>
      </c>
      <c r="J31" s="91"/>
      <c r="K31" s="91"/>
      <c r="L31" s="101">
        <f t="shared" si="0"/>
        <v>2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411</v>
      </c>
      <c r="F32" s="91">
        <v>344</v>
      </c>
      <c r="G32" s="91">
        <v>42</v>
      </c>
      <c r="H32" s="91">
        <v>362</v>
      </c>
      <c r="I32" s="91">
        <v>154</v>
      </c>
      <c r="J32" s="91">
        <v>49</v>
      </c>
      <c r="K32" s="91">
        <v>1</v>
      </c>
      <c r="L32" s="101">
        <f t="shared" si="0"/>
        <v>67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1874</v>
      </c>
      <c r="F33" s="91">
        <v>1784</v>
      </c>
      <c r="G33" s="91">
        <v>58</v>
      </c>
      <c r="H33" s="91">
        <v>1773</v>
      </c>
      <c r="I33" s="91">
        <v>1191</v>
      </c>
      <c r="J33" s="91">
        <v>101</v>
      </c>
      <c r="K33" s="91">
        <v>4</v>
      </c>
      <c r="L33" s="101">
        <f t="shared" si="0"/>
        <v>90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10</v>
      </c>
      <c r="F34" s="91">
        <v>9</v>
      </c>
      <c r="G34" s="91"/>
      <c r="H34" s="91">
        <v>7</v>
      </c>
      <c r="I34" s="91">
        <v>3</v>
      </c>
      <c r="J34" s="91">
        <v>3</v>
      </c>
      <c r="K34" s="91"/>
      <c r="L34" s="101">
        <f t="shared" si="0"/>
        <v>1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79</v>
      </c>
      <c r="F35" s="91">
        <v>74</v>
      </c>
      <c r="G35" s="91">
        <v>1</v>
      </c>
      <c r="H35" s="91">
        <v>68</v>
      </c>
      <c r="I35" s="91">
        <v>41</v>
      </c>
      <c r="J35" s="91">
        <v>11</v>
      </c>
      <c r="K35" s="91"/>
      <c r="L35" s="101">
        <f t="shared" si="0"/>
        <v>5</v>
      </c>
    </row>
    <row r="36" spans="1:12" ht="36" customHeight="1">
      <c r="A36" s="154"/>
      <c r="B36" s="151" t="s">
        <v>141</v>
      </c>
      <c r="C36" s="152"/>
      <c r="D36" s="43">
        <v>31</v>
      </c>
      <c r="E36" s="91">
        <v>14</v>
      </c>
      <c r="F36" s="91">
        <v>12</v>
      </c>
      <c r="G36" s="91">
        <v>2</v>
      </c>
      <c r="H36" s="91">
        <v>11</v>
      </c>
      <c r="I36" s="91">
        <v>3</v>
      </c>
      <c r="J36" s="91">
        <v>3</v>
      </c>
      <c r="K36" s="91"/>
      <c r="L36" s="101">
        <f t="shared" si="0"/>
        <v>2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43390</v>
      </c>
      <c r="F37" s="91">
        <v>37131</v>
      </c>
      <c r="G37" s="91">
        <v>533</v>
      </c>
      <c r="H37" s="91">
        <v>36017</v>
      </c>
      <c r="I37" s="91">
        <v>26769</v>
      </c>
      <c r="J37" s="91">
        <v>7373</v>
      </c>
      <c r="K37" s="91">
        <v>777</v>
      </c>
      <c r="L37" s="101">
        <f t="shared" si="0"/>
        <v>6259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28516</v>
      </c>
      <c r="F38" s="91">
        <v>27409</v>
      </c>
      <c r="G38" s="91">
        <v>1</v>
      </c>
      <c r="H38" s="91">
        <v>27256</v>
      </c>
      <c r="I38" s="91" t="s">
        <v>183</v>
      </c>
      <c r="J38" s="91">
        <v>1260</v>
      </c>
      <c r="K38" s="91">
        <v>8</v>
      </c>
      <c r="L38" s="101">
        <f t="shared" si="0"/>
        <v>1107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242</v>
      </c>
      <c r="F39" s="91">
        <v>238</v>
      </c>
      <c r="G39" s="91"/>
      <c r="H39" s="91">
        <v>208</v>
      </c>
      <c r="I39" s="91" t="s">
        <v>183</v>
      </c>
      <c r="J39" s="91">
        <v>34</v>
      </c>
      <c r="K39" s="91"/>
      <c r="L39" s="101">
        <f t="shared" si="0"/>
        <v>4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957</v>
      </c>
      <c r="F40" s="91">
        <v>893</v>
      </c>
      <c r="G40" s="91"/>
      <c r="H40" s="91">
        <v>909</v>
      </c>
      <c r="I40" s="91">
        <v>676</v>
      </c>
      <c r="J40" s="91">
        <v>48</v>
      </c>
      <c r="K40" s="91">
        <v>7</v>
      </c>
      <c r="L40" s="101">
        <f t="shared" si="0"/>
        <v>64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29473</v>
      </c>
      <c r="F41" s="91">
        <f aca="true" t="shared" si="2" ref="F41:K41">F38+F40</f>
        <v>28302</v>
      </c>
      <c r="G41" s="91">
        <f t="shared" si="2"/>
        <v>1</v>
      </c>
      <c r="H41" s="91">
        <f t="shared" si="2"/>
        <v>28165</v>
      </c>
      <c r="I41" s="91">
        <f>I40</f>
        <v>676</v>
      </c>
      <c r="J41" s="91">
        <f t="shared" si="2"/>
        <v>1308</v>
      </c>
      <c r="K41" s="91">
        <f t="shared" si="2"/>
        <v>15</v>
      </c>
      <c r="L41" s="101">
        <f t="shared" si="0"/>
        <v>1171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111951</v>
      </c>
      <c r="F42" s="91">
        <f aca="true" t="shared" si="3" ref="F42:K42">F14+F22+F37+F41</f>
        <v>101724</v>
      </c>
      <c r="G42" s="91">
        <f t="shared" si="3"/>
        <v>835</v>
      </c>
      <c r="H42" s="91">
        <f t="shared" si="3"/>
        <v>99351</v>
      </c>
      <c r="I42" s="91">
        <f t="shared" si="3"/>
        <v>51136</v>
      </c>
      <c r="J42" s="91">
        <f t="shared" si="3"/>
        <v>12600</v>
      </c>
      <c r="K42" s="91">
        <f t="shared" si="3"/>
        <v>1501</v>
      </c>
      <c r="L42" s="101">
        <f t="shared" si="0"/>
        <v>10227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&amp;LA2222E09&amp;CФорма № Зведений- 1 мзс, Підрозділ: ТУ ДСА України в Вiнницькій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199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173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2379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63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243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515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388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100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103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136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219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3308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84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105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790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2374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249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8123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1089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564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548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257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107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19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150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22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>
        <v>1</v>
      </c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21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23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>
        <v>7</v>
      </c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>
        <v>1</v>
      </c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2027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547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38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509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>
        <v>16</v>
      </c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346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137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58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3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>
        <v>3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&amp;LA2222E09&amp;CФорма № Зведений- 1 мзс, Підрозділ: ТУ ДСА України в Вiнницькій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SheetLayoutView="100" workbookViewId="0" topLeftCell="A14">
      <selection activeCell="B20" sqref="B20:G20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4342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3224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571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22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872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91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87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56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55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36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>
        <v>6</v>
      </c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>
        <v>513680</v>
      </c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>
        <v>3</v>
      </c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>
        <v>1</v>
      </c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>
        <v>9</v>
      </c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688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6029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541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396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>
        <v>3</v>
      </c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132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16</v>
      </c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822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438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3533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239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>
        <v>20</v>
      </c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2808711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284957</v>
      </c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>
        <v>2</v>
      </c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>
        <v>7</v>
      </c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1420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104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6143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33003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10387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472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1172095404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463879261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3</v>
      </c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586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96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10100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1097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32484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529518814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7440121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176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96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29999</v>
      </c>
      <c r="F58" s="96">
        <v>1588</v>
      </c>
      <c r="G58" s="96">
        <v>261</v>
      </c>
      <c r="H58" s="96">
        <v>51</v>
      </c>
      <c r="I58" s="96">
        <v>35</v>
      </c>
    </row>
    <row r="59" spans="1:9" ht="13.5" customHeight="1">
      <c r="A59" s="254" t="s">
        <v>33</v>
      </c>
      <c r="B59" s="254"/>
      <c r="C59" s="254"/>
      <c r="D59" s="254"/>
      <c r="E59" s="96">
        <v>2670</v>
      </c>
      <c r="F59" s="96">
        <v>529</v>
      </c>
      <c r="G59" s="96">
        <v>30</v>
      </c>
      <c r="H59" s="96">
        <v>3</v>
      </c>
      <c r="I59" s="96">
        <v>3</v>
      </c>
    </row>
    <row r="60" spans="1:9" ht="13.5" customHeight="1">
      <c r="A60" s="254" t="s">
        <v>114</v>
      </c>
      <c r="B60" s="254"/>
      <c r="C60" s="254"/>
      <c r="D60" s="254"/>
      <c r="E60" s="96">
        <v>28531</v>
      </c>
      <c r="F60" s="96">
        <v>6668</v>
      </c>
      <c r="G60" s="96">
        <v>678</v>
      </c>
      <c r="H60" s="96">
        <v>112</v>
      </c>
      <c r="I60" s="96">
        <v>28</v>
      </c>
    </row>
    <row r="61" spans="1:9" ht="13.5" customHeight="1">
      <c r="A61" s="181" t="s">
        <v>118</v>
      </c>
      <c r="B61" s="181"/>
      <c r="C61" s="181"/>
      <c r="D61" s="181"/>
      <c r="E61" s="96">
        <v>27765</v>
      </c>
      <c r="F61" s="96">
        <v>385</v>
      </c>
      <c r="G61" s="96">
        <v>15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&amp;LA2222E09&amp;CФорма № Зведений- 1 мзс, Підрозділ: ТУ ДСА України в Вiнницькій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0.11912698412698412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0.19544648137196924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0.0893854748603352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0.10538451105384511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0.011467889908256881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0.976672171758877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1034.90625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1166.15625</v>
      </c>
    </row>
    <row r="11" spans="1:4" ht="16.5" customHeight="1">
      <c r="A11" s="206" t="s">
        <v>68</v>
      </c>
      <c r="B11" s="208"/>
      <c r="C11" s="14">
        <v>9</v>
      </c>
      <c r="D11" s="94">
        <v>41.2758620689655</v>
      </c>
    </row>
    <row r="12" spans="1:4" ht="16.5" customHeight="1">
      <c r="A12" s="299" t="s">
        <v>113</v>
      </c>
      <c r="B12" s="299"/>
      <c r="C12" s="14">
        <v>10</v>
      </c>
      <c r="D12" s="94">
        <v>29.3448275862069</v>
      </c>
    </row>
    <row r="13" spans="1:4" ht="16.5" customHeight="1">
      <c r="A13" s="299" t="s">
        <v>33</v>
      </c>
      <c r="B13" s="299"/>
      <c r="C13" s="14">
        <v>11</v>
      </c>
      <c r="D13" s="94">
        <v>58.0689655172414</v>
      </c>
    </row>
    <row r="14" spans="1:4" ht="16.5" customHeight="1">
      <c r="A14" s="299" t="s">
        <v>114</v>
      </c>
      <c r="B14" s="299"/>
      <c r="C14" s="14">
        <v>12</v>
      </c>
      <c r="D14" s="94">
        <v>65.5862068965517</v>
      </c>
    </row>
    <row r="15" spans="1:4" ht="16.5" customHeight="1">
      <c r="A15" s="299" t="s">
        <v>118</v>
      </c>
      <c r="B15" s="299"/>
      <c r="C15" s="14">
        <v>13</v>
      </c>
      <c r="D15" s="94">
        <v>17.2068965517241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&amp;LA2222E09&amp;CФорма № Зведений- 1 мзс, Підрозділ: ТУ ДСА України в Вiнницькій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2017-03-20T11:40:40Z</cp:lastPrinted>
  <dcterms:created xsi:type="dcterms:W3CDTF">2004-04-20T14:33:35Z</dcterms:created>
  <dcterms:modified xsi:type="dcterms:W3CDTF">2018-02-05T08:29:27Z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A2222E09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