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<sst xmlns="http://schemas.openxmlformats.org/spreadsheetml/2006/main" count="192" uniqueCount="48">
  <si>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</si>
  <si>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</si>
  <si>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</si>
  <si>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</si>
  <si>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</si>
  <si>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</si>
  <si>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</si>
  <si>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</si>
  <si>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</si>
  <si>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</si>
  <si>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</si>
  <si>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</si>
  <si>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</si>
  <si>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</si>
  <si>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</si>
  <si>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</si>
  <si>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</si>
  <si>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</si>
  <si>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</si>
  <si>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</si>
  <si>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</si>
  <si>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</si>
  <si>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</si>
  <si>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</si>
  <si>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</si>
  <si>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</si>
  <si>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</si>
  <si>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</si>
  <si>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</si>
  <si>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</si>
  <si>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</si>
  <si>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</si>
  <si>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</si>
  <si>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</si>
  <si>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</si>
  <si>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</si>
  <si>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</si>
  <si>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</si>
  <si>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</si>
  <si>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</si>
  <si>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</si>
  <si>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</si>
  <si>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</si>
  <si>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</si>
  <si>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</si>
  <si>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</si>
  <si>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</si>
  <si>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01.01-31.07.2017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</si>
</sst>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0">
      <selection activeCell="I24" sqref="I2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47</v>
      </c>
      <c r="G4" s="25">
        <v>147</v>
      </c>
      <c r="H4" s="25">
        <v>47</v>
      </c>
      <c r="I4" s="35">
        <v>319</v>
      </c>
      <c r="J4" s="36">
        <v>337</v>
      </c>
      <c r="K4" s="37">
        <v>319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65</v>
      </c>
      <c r="G5" s="25">
        <v>292</v>
      </c>
      <c r="H5" s="25">
        <v>65</v>
      </c>
      <c r="I5" s="35">
        <v>178</v>
      </c>
      <c r="J5" s="36">
        <v>181</v>
      </c>
      <c r="K5" s="37">
        <v>178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42</v>
      </c>
      <c r="G8" s="25">
        <v>142</v>
      </c>
      <c r="H8" s="25">
        <v>42</v>
      </c>
      <c r="I8" s="35">
        <v>212</v>
      </c>
      <c r="J8" s="36">
        <v>249</v>
      </c>
      <c r="K8" s="37">
        <v>212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44</v>
      </c>
      <c r="C9" s="26">
        <v>0</v>
      </c>
      <c r="D9" s="25">
        <v>0</v>
      </c>
      <c r="E9" s="25">
        <v>0</v>
      </c>
      <c r="F9" s="25">
        <v>51</v>
      </c>
      <c r="G9" s="25">
        <v>172</v>
      </c>
      <c r="H9" s="25">
        <v>51</v>
      </c>
      <c r="I9" s="35">
        <v>148</v>
      </c>
      <c r="J9" s="36">
        <v>162</v>
      </c>
      <c r="K9" s="37">
        <v>148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45</v>
      </c>
      <c r="C10" s="26">
        <v>0</v>
      </c>
      <c r="D10" s="25">
        <v>0</v>
      </c>
      <c r="E10" s="25">
        <v>0</v>
      </c>
      <c r="F10" s="25">
        <v>57</v>
      </c>
      <c r="G10" s="25">
        <v>201</v>
      </c>
      <c r="H10" s="25">
        <v>57</v>
      </c>
      <c r="I10" s="35">
        <v>85</v>
      </c>
      <c r="J10" s="36">
        <v>88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46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264</v>
      </c>
      <c r="G24" s="73">
        <f t="shared" si="0"/>
        <v>959</v>
      </c>
      <c r="H24" s="73">
        <f t="shared" si="0"/>
        <v>264</v>
      </c>
      <c r="I24" s="73">
        <f t="shared" si="0"/>
        <v>974</v>
      </c>
      <c r="J24" s="73">
        <f t="shared" si="0"/>
        <v>1050</v>
      </c>
      <c r="K24" s="74">
        <f t="shared" si="0"/>
        <v>974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B28" sqref="B2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158</v>
      </c>
      <c r="G4" s="29">
        <v>356</v>
      </c>
      <c r="H4" s="29">
        <v>158</v>
      </c>
      <c r="I4" s="32">
        <v>53</v>
      </c>
      <c r="J4" s="33">
        <v>65</v>
      </c>
      <c r="K4" s="34">
        <v>53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253</v>
      </c>
      <c r="G5" s="25">
        <v>658</v>
      </c>
      <c r="H5" s="25">
        <v>253</v>
      </c>
      <c r="I5" s="35">
        <v>69</v>
      </c>
      <c r="J5" s="36">
        <v>121</v>
      </c>
      <c r="K5" s="37">
        <v>69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181</v>
      </c>
      <c r="G8" s="25">
        <v>533</v>
      </c>
      <c r="H8" s="25">
        <v>181</v>
      </c>
      <c r="I8" s="35">
        <v>36</v>
      </c>
      <c r="J8" s="36">
        <v>52</v>
      </c>
      <c r="K8" s="37">
        <v>36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205</v>
      </c>
      <c r="G9" s="25">
        <v>504</v>
      </c>
      <c r="H9" s="25">
        <v>205</v>
      </c>
      <c r="I9" s="35">
        <v>72</v>
      </c>
      <c r="J9" s="36">
        <v>100</v>
      </c>
      <c r="K9" s="37">
        <v>72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230</v>
      </c>
      <c r="G10" s="25">
        <v>577</v>
      </c>
      <c r="H10" s="25">
        <v>230</v>
      </c>
      <c r="I10" s="35">
        <v>72</v>
      </c>
      <c r="J10" s="36">
        <v>121</v>
      </c>
      <c r="K10" s="37">
        <v>72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1064</v>
      </c>
      <c r="G24" s="73">
        <f t="shared" si="0"/>
        <v>2727</v>
      </c>
      <c r="H24" s="73">
        <f t="shared" si="0"/>
        <v>1064</v>
      </c>
      <c r="I24" s="73">
        <f t="shared" si="0"/>
        <v>310</v>
      </c>
      <c r="J24" s="73">
        <f t="shared" si="0"/>
        <v>467</v>
      </c>
      <c r="K24" s="74">
        <f t="shared" si="0"/>
        <v>310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W10" sqref="W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21</v>
      </c>
      <c r="G4" s="25">
        <v>49</v>
      </c>
      <c r="H4" s="25">
        <v>21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15</v>
      </c>
      <c r="G5" s="25">
        <v>51</v>
      </c>
      <c r="H5" s="25">
        <v>15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28</v>
      </c>
      <c r="G8" s="25">
        <v>84</v>
      </c>
      <c r="H8" s="25">
        <v>28</v>
      </c>
      <c r="I8" s="35">
        <v>5</v>
      </c>
      <c r="J8" s="36">
        <v>6</v>
      </c>
      <c r="K8" s="37">
        <v>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28</v>
      </c>
      <c r="G9" s="25">
        <v>85</v>
      </c>
      <c r="H9" s="25">
        <v>28</v>
      </c>
      <c r="I9" s="35">
        <v>2</v>
      </c>
      <c r="J9" s="36">
        <v>2</v>
      </c>
      <c r="K9" s="37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20</v>
      </c>
      <c r="G10" s="25">
        <v>77</v>
      </c>
      <c r="H10" s="25">
        <v>20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115</v>
      </c>
      <c r="G24" s="73">
        <f t="shared" si="0"/>
        <v>352</v>
      </c>
      <c r="H24" s="73">
        <f t="shared" si="0"/>
        <v>115</v>
      </c>
      <c r="I24" s="73">
        <f t="shared" si="0"/>
        <v>13</v>
      </c>
      <c r="J24" s="73">
        <f t="shared" si="0"/>
        <v>14</v>
      </c>
      <c r="K24" s="74">
        <f t="shared" si="0"/>
        <v>13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2</v>
      </c>
      <c r="G4" s="25">
        <v>3</v>
      </c>
      <c r="H4" s="25">
        <v>2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</v>
      </c>
      <c r="G24" s="73">
        <f t="shared" si="0"/>
        <v>9</v>
      </c>
      <c r="H24" s="73">
        <f t="shared" si="0"/>
        <v>5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X10" sqref="X10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366</v>
      </c>
      <c r="G4" s="88">
        <f>IF(C4&lt;&gt;"",('Кримінальн справи'!G4+'Кримінальн справи'!J4),"")</f>
        <v>484</v>
      </c>
      <c r="H4" s="88">
        <f>IF(D4&lt;&gt;"",('Кримінальн справи'!H4+'Кримінальн справи'!K4),"")</f>
        <v>366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211</v>
      </c>
      <c r="K4" s="91">
        <f>IF(C4&lt;&gt;"",('Цивільні справи'!G4+'Цивільні справи'!J4),"")</f>
        <v>421</v>
      </c>
      <c r="L4" s="91">
        <f>IF(D4&lt;&gt;"",('Цивільні справи'!H4+'Цивільні справи'!K4),"")</f>
        <v>211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22</v>
      </c>
      <c r="Z4" s="91">
        <f>IF(C4&lt;&gt;"",('Адміністративні справи'!G4+'Адміністративні справи'!J4),"")</f>
        <v>50</v>
      </c>
      <c r="AA4" s="91">
        <f>IF(D4&lt;&gt;"",('Адміністративні справи'!H4+'Адміністративні справи'!K4),"")</f>
        <v>22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2</v>
      </c>
      <c r="AD4" s="91">
        <f>IF(C4&lt;&gt;"",('Справи про адмінправопорушення'!G4),"")</f>
        <v>3</v>
      </c>
      <c r="AE4" s="91">
        <f>IF(D4&lt;&gt;"",('Справи про адмінправопорушення'!H4),"")</f>
        <v>2</v>
      </c>
      <c r="AF4" s="94">
        <f>IF((AND(B4&lt;&gt;"",AC4&lt;&gt;0))&lt;&gt;TRUE,IF((AND(B4&lt;&gt;"",AC4=0))=TRUE,0,""),AE4/AC4)</f>
        <v>1</v>
      </c>
      <c r="AG4" s="133">
        <f>IF(B4&lt;&gt;"",F4+J4+Y4+AC4,"")</f>
        <v>601</v>
      </c>
      <c r="AH4" s="133">
        <f>IF(B4&lt;&gt;"",H4+L4+AA4+AE4,"")</f>
        <v>601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243</v>
      </c>
      <c r="G5" s="97">
        <f>IF(C5&lt;&gt;"",('Кримінальн справи'!G5+'Кримінальн справи'!J5),"")</f>
        <v>473</v>
      </c>
      <c r="H5" s="97">
        <f>IF(D5&lt;&gt;"",('Кримінальн справи'!H5+'Кримінальн справи'!K5),"")</f>
        <v>243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322</v>
      </c>
      <c r="K5" s="100">
        <f>IF(C5&lt;&gt;"",('Цивільні справи'!G5+'Цивільні справи'!J5),"")</f>
        <v>779</v>
      </c>
      <c r="L5" s="100">
        <f>IF(D5&lt;&gt;"",('Цивільні справи'!H5+'Цивільні справи'!K5),"")</f>
        <v>322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17</v>
      </c>
      <c r="Z5" s="100">
        <f>IF(C5&lt;&gt;"",('Адміністративні справи'!G5+'Адміністративні справи'!J5),"")</f>
        <v>53</v>
      </c>
      <c r="AA5" s="100">
        <f>IF(D5&lt;&gt;"",('Адміністративні справи'!H5+'Адміністративні справи'!K5),"")</f>
        <v>17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582</v>
      </c>
      <c r="AH5" s="134">
        <f aca="true" t="shared" si="3" ref="AH5:AH23">IF(B5&lt;&gt;"",H5+L5+AA5+AE5,"")</f>
        <v>582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254</v>
      </c>
      <c r="G8" s="97">
        <f>IF(C8&lt;&gt;"",('Кримінальн справи'!G8+'Кримінальн справи'!J8),"")</f>
        <v>391</v>
      </c>
      <c r="H8" s="97">
        <f>IF(D8&lt;&gt;"",('Кримінальн справи'!H8+'Кримінальн справи'!K8),"")</f>
        <v>254</v>
      </c>
      <c r="I8" s="98">
        <f t="shared" si="1"/>
        <v>1</v>
      </c>
      <c r="J8" s="99">
        <f>IF(B8&lt;&gt;"",('Цивільні справи'!F8+'Цивільні справи'!I8),"")</f>
        <v>217</v>
      </c>
      <c r="K8" s="100">
        <f>IF(C8&lt;&gt;"",('Цивільні справи'!G8+'Цивільні справи'!J8),"")</f>
        <v>585</v>
      </c>
      <c r="L8" s="100">
        <f>IF(D8&lt;&gt;"",('Цивільні справи'!H8+'Цивільні справи'!K8),"")</f>
        <v>217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33</v>
      </c>
      <c r="Z8" s="100">
        <f>IF(C8&lt;&gt;"",('Адміністративні справи'!G8+'Адміністративні справи'!J8),"")</f>
        <v>90</v>
      </c>
      <c r="AA8" s="100">
        <f>IF(D8&lt;&gt;"",('Адміністративні справи'!H8+'Адміністративні справи'!K8),"")</f>
        <v>33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505</v>
      </c>
      <c r="AH8" s="134">
        <f t="shared" si="3"/>
        <v>505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199</v>
      </c>
      <c r="G9" s="97">
        <f>IF(C9&lt;&gt;"",('Кримінальн справи'!G9+'Кримінальн справи'!J9),"")</f>
        <v>334</v>
      </c>
      <c r="H9" s="97">
        <f>IF(D9&lt;&gt;"",('Кримінальн справи'!H9+'Кримінальн справи'!K9),"")</f>
        <v>199</v>
      </c>
      <c r="I9" s="98">
        <f t="shared" si="1"/>
        <v>1</v>
      </c>
      <c r="J9" s="99">
        <f>IF(B9&lt;&gt;"",('Цивільні справи'!F9+'Цивільні справи'!I9),"")</f>
        <v>277</v>
      </c>
      <c r="K9" s="100">
        <f>IF(C9&lt;&gt;"",('Цивільні справи'!G9+'Цивільні справи'!J9),"")</f>
        <v>604</v>
      </c>
      <c r="L9" s="100">
        <f>IF(D9&lt;&gt;"",('Цивільні справи'!H9+'Цивільні справи'!K9),"")</f>
        <v>277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30</v>
      </c>
      <c r="Z9" s="100">
        <f>IF(C9&lt;&gt;"",('Адміністративні справи'!G9+'Адміністративні справи'!J9),"")</f>
        <v>87</v>
      </c>
      <c r="AA9" s="100">
        <f>IF(D9&lt;&gt;"",('Адміністративні справи'!H9+'Адміністративні справи'!K9),"")</f>
        <v>30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507</v>
      </c>
      <c r="AH9" s="134">
        <f t="shared" si="3"/>
        <v>507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142</v>
      </c>
      <c r="G10" s="97">
        <f>IF(C10&lt;&gt;"",('Кримінальн справи'!G10+'Кримінальн справи'!J10),"")</f>
        <v>289</v>
      </c>
      <c r="H10" s="97">
        <f>IF(D10&lt;&gt;"",('Кримінальн справи'!H10+'Кримінальн справи'!K10),"")</f>
        <v>142</v>
      </c>
      <c r="I10" s="98">
        <f t="shared" si="1"/>
        <v>1</v>
      </c>
      <c r="J10" s="99">
        <f>IF(B10&lt;&gt;"",('Цивільні справи'!F10+'Цивільні справи'!I10),"")</f>
        <v>302</v>
      </c>
      <c r="K10" s="100">
        <f>IF(C10&lt;&gt;"",('Цивільні справи'!G10+'Цивільні справи'!J10),"")</f>
        <v>698</v>
      </c>
      <c r="L10" s="100">
        <f>IF(D10&lt;&gt;"",('Цивільні справи'!H10+'Цивільні справи'!K10),"")</f>
        <v>302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22</v>
      </c>
      <c r="Z10" s="100">
        <f>IF(C10&lt;&gt;"",('Адміністративні справи'!G10+'Адміністративні справи'!J10),"")</f>
        <v>79</v>
      </c>
      <c r="AA10" s="100">
        <f>IF(D10&lt;&gt;"",('Адміністративні справи'!H10+'Адміністративні справи'!K10),"")</f>
        <v>22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467</v>
      </c>
      <c r="AH10" s="134">
        <f t="shared" si="3"/>
        <v>467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1238</v>
      </c>
      <c r="G24" s="111">
        <f t="shared" si="7"/>
        <v>2009</v>
      </c>
      <c r="H24" s="111">
        <f t="shared" si="7"/>
        <v>1238</v>
      </c>
      <c r="I24" s="112">
        <f>H24/F24</f>
        <v>1</v>
      </c>
      <c r="J24" s="71">
        <f>SUM(J4:J23)</f>
        <v>1374</v>
      </c>
      <c r="K24" s="111">
        <f>SUM(K4:K23)</f>
        <v>3194</v>
      </c>
      <c r="L24" s="113">
        <f>SUM(L4:L23)</f>
        <v>1374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128</v>
      </c>
      <c r="Z24" s="111">
        <f>SUM(Z4:Z23)</f>
        <v>366</v>
      </c>
      <c r="AA24" s="113">
        <f>SUM(AA4:AA23)</f>
        <v>128</v>
      </c>
      <c r="AB24" s="112">
        <f>AA24/Y24</f>
        <v>1</v>
      </c>
      <c r="AC24" s="71">
        <f>SUM(AC4:AC23)</f>
        <v>5</v>
      </c>
      <c r="AD24" s="111">
        <f>SUM(AD4:AD23)</f>
        <v>9</v>
      </c>
      <c r="AE24" s="113">
        <f>SUM(AE4:AE23)</f>
        <v>5</v>
      </c>
      <c r="AF24" s="112">
        <f>AE24/AC24</f>
        <v>1</v>
      </c>
      <c r="AG24" s="127">
        <f>SUM(AG4:AG23)</f>
        <v>2745</v>
      </c>
      <c r="AH24" s="127">
        <f>SUM(AH4:AH23)</f>
        <v>2745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47</v>
      </c>
      <c r="D4" s="88">
        <f>IF(B4&lt;&gt;"",'Кримінальн справи'!G4,"")</f>
        <v>147</v>
      </c>
      <c r="E4" s="88">
        <f>IF(B4&lt;&gt;"",'Кримінальн справи'!H4,"")</f>
        <v>47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158</v>
      </c>
      <c r="H4" s="91">
        <f>IF(B4&lt;&gt;"",'Цивільні справи'!G4,"")</f>
        <v>356</v>
      </c>
      <c r="I4" s="91">
        <f>IF(B4&lt;&gt;"",'Цивільні справи'!H4,"")</f>
        <v>158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21</v>
      </c>
      <c r="W4" s="91">
        <f>IF(B4&lt;&gt;"",'Адміністративні справи'!G4,"")</f>
        <v>49</v>
      </c>
      <c r="X4" s="91">
        <f>IF(B4&lt;&gt;"",'Адміністративні справи'!H4,"")</f>
        <v>21</v>
      </c>
      <c r="Y4" s="94">
        <f>IF((AND(B4&lt;&gt;"",V4&lt;&gt;0))&lt;&gt;TRUE,IF((AND(B4&lt;&gt;"",V4=0))=TRUE,0,""),X4/V4)</f>
        <v>1</v>
      </c>
      <c r="Z4" s="136">
        <f>IF(B4&lt;&gt;"",C4+G4+V4,"")</f>
        <v>226</v>
      </c>
      <c r="AA4" s="137">
        <f>IF(B4&lt;&gt;"",E4+I4+X4,"")</f>
        <v>226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65</v>
      </c>
      <c r="D5" s="97">
        <f>IF(B5&lt;&gt;"",'Кримінальн справи'!G5,"")</f>
        <v>292</v>
      </c>
      <c r="E5" s="97">
        <f>IF(B5&lt;&gt;"",'Кримінальн справи'!H5,"")</f>
        <v>65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253</v>
      </c>
      <c r="H5" s="100">
        <f>IF(B5&lt;&gt;"",'Цивільні справи'!G5,"")</f>
        <v>658</v>
      </c>
      <c r="I5" s="100">
        <f>IF(B5&lt;&gt;"",'Цивільні справи'!H5,"")</f>
        <v>253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15</v>
      </c>
      <c r="W5" s="100">
        <f>IF(B5&lt;&gt;"",'Адміністративні справи'!G5,"")</f>
        <v>51</v>
      </c>
      <c r="X5" s="100">
        <f>IF(B5&lt;&gt;"",'Адміністративні справи'!H5,"")</f>
        <v>15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333</v>
      </c>
      <c r="AA5" s="132">
        <f aca="true" t="shared" si="4" ref="AA5:AA23">IF(B5&lt;&gt;"",E5+I5+X5,"")</f>
        <v>333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42</v>
      </c>
      <c r="D8" s="97">
        <f>IF(B8&lt;&gt;"",'Кримінальн справи'!G8,"")</f>
        <v>142</v>
      </c>
      <c r="E8" s="97">
        <f>IF(B8&lt;&gt;"",'Кримінальн справи'!H8,"")</f>
        <v>42</v>
      </c>
      <c r="F8" s="98">
        <f t="shared" si="0"/>
        <v>1</v>
      </c>
      <c r="G8" s="99">
        <f>IF(B8&lt;&gt;"",'Цивільні справи'!F8,"")</f>
        <v>181</v>
      </c>
      <c r="H8" s="100">
        <f>IF(B8&lt;&gt;"",'Цивільні справи'!G8,"")</f>
        <v>533</v>
      </c>
      <c r="I8" s="100">
        <f>IF(B8&lt;&gt;"",'Цивільні справи'!H8,"")</f>
        <v>181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28</v>
      </c>
      <c r="W8" s="100">
        <f>IF(B8&lt;&gt;"",'Адміністративні справи'!G8,"")</f>
        <v>84</v>
      </c>
      <c r="X8" s="100">
        <f>IF(B8&lt;&gt;"",'Адміністративні справи'!H8,"")</f>
        <v>28</v>
      </c>
      <c r="Y8" s="128">
        <f t="shared" si="2"/>
        <v>1</v>
      </c>
      <c r="Z8" s="138">
        <f t="shared" si="3"/>
        <v>251</v>
      </c>
      <c r="AA8" s="132">
        <f t="shared" si="4"/>
        <v>251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51</v>
      </c>
      <c r="D9" s="97">
        <f>IF(B9&lt;&gt;"",'Кримінальн справи'!G9,"")</f>
        <v>172</v>
      </c>
      <c r="E9" s="97">
        <f>IF(B9&lt;&gt;"",'Кримінальн справи'!H9,"")</f>
        <v>51</v>
      </c>
      <c r="F9" s="98">
        <f t="shared" si="0"/>
        <v>1</v>
      </c>
      <c r="G9" s="99">
        <f>IF(B9&lt;&gt;"",'Цивільні справи'!F9,"")</f>
        <v>205</v>
      </c>
      <c r="H9" s="100">
        <f>IF(B9&lt;&gt;"",'Цивільні справи'!G9,"")</f>
        <v>504</v>
      </c>
      <c r="I9" s="100">
        <f>IF(B9&lt;&gt;"",'Цивільні справи'!H9,"")</f>
        <v>205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28</v>
      </c>
      <c r="W9" s="100">
        <f>IF(B9&lt;&gt;"",'Адміністративні справи'!G9,"")</f>
        <v>85</v>
      </c>
      <c r="X9" s="100">
        <f>IF(B9&lt;&gt;"",'Адміністративні справи'!H9,"")</f>
        <v>28</v>
      </c>
      <c r="Y9" s="128">
        <f t="shared" si="2"/>
        <v>1</v>
      </c>
      <c r="Z9" s="138">
        <f t="shared" si="3"/>
        <v>284</v>
      </c>
      <c r="AA9" s="132">
        <f t="shared" si="4"/>
        <v>284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57</v>
      </c>
      <c r="D10" s="97">
        <f>IF(B10&lt;&gt;"",'Кримінальн справи'!G10,"")</f>
        <v>201</v>
      </c>
      <c r="E10" s="97">
        <f>IF(B10&lt;&gt;"",'Кримінальн справи'!H10,"")</f>
        <v>57</v>
      </c>
      <c r="F10" s="98">
        <f t="shared" si="0"/>
        <v>1</v>
      </c>
      <c r="G10" s="99">
        <f>IF(B10&lt;&gt;"",'Цивільні справи'!F10,"")</f>
        <v>230</v>
      </c>
      <c r="H10" s="100">
        <f>IF(B10&lt;&gt;"",'Цивільні справи'!G10,"")</f>
        <v>577</v>
      </c>
      <c r="I10" s="100">
        <f>IF(B10&lt;&gt;"",'Цивільні справи'!H10,"")</f>
        <v>230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20</v>
      </c>
      <c r="W10" s="100">
        <f>IF(B10&lt;&gt;"",'Адміністративні справи'!G10,"")</f>
        <v>77</v>
      </c>
      <c r="X10" s="100">
        <f>IF(B10&lt;&gt;"",'Адміністративні справи'!H10,"")</f>
        <v>20</v>
      </c>
      <c r="Y10" s="128">
        <f t="shared" si="2"/>
        <v>1</v>
      </c>
      <c r="Z10" s="138">
        <f t="shared" si="3"/>
        <v>307</v>
      </c>
      <c r="AA10" s="132">
        <f t="shared" si="4"/>
        <v>307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264</v>
      </c>
      <c r="D24" s="121">
        <f>SUM(D4:D23)</f>
        <v>959</v>
      </c>
      <c r="E24" s="121">
        <f>SUM(E4:E23)</f>
        <v>264</v>
      </c>
      <c r="F24" s="122">
        <f>E24/C24</f>
        <v>1</v>
      </c>
      <c r="G24" s="120">
        <f>SUM(G4:G23)</f>
        <v>1064</v>
      </c>
      <c r="H24" s="121">
        <f>SUM(H4:H23)</f>
        <v>2727</v>
      </c>
      <c r="I24" s="123">
        <f>SUM(I4:I23)</f>
        <v>1064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115</v>
      </c>
      <c r="W24" s="121">
        <f>SUM(W4:W23)</f>
        <v>352</v>
      </c>
      <c r="X24" s="123">
        <f>SUM(X4:X23)</f>
        <v>115</v>
      </c>
      <c r="Y24" s="122">
        <f>X24/V24</f>
        <v>1</v>
      </c>
      <c r="Z24" s="127">
        <f>SUM(Z4:Z23)</f>
        <v>1443</v>
      </c>
      <c r="AA24" s="127">
        <f>SUM(AA4:AA23)</f>
        <v>1443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I30" sqref="I30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47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41</v>
      </c>
      <c r="B15" s="216"/>
      <c r="C15" s="217" t="s">
        <v>42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43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2017-08-02T11:34:17Z</cp:lastPrinted>
  <dcterms:created xsi:type="dcterms:W3CDTF">2013-02-04T07:20:24Z</dcterms:created>
  <dcterms:modified xsi:type="dcterms:W3CDTF">2017-08-10T06:27:12Z</dcterms:modified>
  <cp:category/>
  <cp:version/>
  <cp:contentType/>
  <cp:contentStatus/>
</cp:coreProperties>
</file>