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<sst xmlns="http://schemas.openxmlformats.org/spreadsheetml/2006/main" count="265" uniqueCount="199">
  <si>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</si>
  <si>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</si>
  <si>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</si>
  <si>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</si>
  <si>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</si>
  <si>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</si>
  <si>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</si>
  <si>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</si>
  <si>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</si>
  <si>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</si>
  <si>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</si>
  <si>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</si>
  <si>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</si>
  <si>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</si>
  <si>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</si>
  <si>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</si>
  <si>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</si>
  <si>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</si>
  <si>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</si>
  <si>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</si>
  <si>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</si>
  <si>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</si>
  <si>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</si>
  <si>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</si>
  <si>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</si>
  <si>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</si>
  <si>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</si>
  <si>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</si>
  <si>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</si>
  <si>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</si>
  <si>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</si>
  <si>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</si>
  <si>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</si>
  <si>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</si>
  <si>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</si>
  <si>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</si>
  <si>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</si>
  <si>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</si>
  <si>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</si>
  <si>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</si>
  <si>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</si>
  <si>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</si>
  <si>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</si>
  <si>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</si>
  <si>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</si>
  <si>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</si>
  <si>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</si>
  <si>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</si>
  <si>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</si>
  <si>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</si>
  <si>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</si>
  <si>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</si>
  <si>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</si>
  <si>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</si>
  <si>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</si>
  <si>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</si>
  <si>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</si>
  <si>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</si>
  <si>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</si>
  <si>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</si>
  <si>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</si>
  <si>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</si>
  <si>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</si>
  <si>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</si>
  <si>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</si>
  <si>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</si>
  <si>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</si>
  <si>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</si>
  <si>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</si>
  <si>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</si>
  <si>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</si>
  <si>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</si>
  <si>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</si>
  <si>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</si>
  <si>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</si>
  <si>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</si>
  <si>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</si>
  <si>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</si>
  <si>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</si>
  <si>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</si>
  <si>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</si>
  <si>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</si>
  <si>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</si>
  <si>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</si>
  <si>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</si>
  <si>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</si>
  <si>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</si>
  <si>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</si>
  <si>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</si>
  <si>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</si>
  <si>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</si>
  <si>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</si>
  <si>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</si>
  <si>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</si>
  <si>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</si>
  <si>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</si>
  <si>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</si>
  <si>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</si>
  <si>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</si>
  <si>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</si>
  <si>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</si>
  <si>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</si>
  <si>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</si>
  <si>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</si>
  <si>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</si>
  <si>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</si>
  <si>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</si>
  <si>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</si>
  <si>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</si>
  <si>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</si>
  <si>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</si>
  <si>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</si>
  <si>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</si>
  <si>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</si>
  <si>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</si>
  <si>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</si>
  <si>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</si>
  <si>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</si>
  <si>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</si>
  <si>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</si>
  <si>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</si>
  <si>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</si>
  <si>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</si>
  <si>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</si>
  <si>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</si>
  <si>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</si>
  <si>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</si>
  <si>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</si>
  <si>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</si>
  <si>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</si>
  <si>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</si>
  <si>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</si>
  <si>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</si>
  <si>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</si>
  <si>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</si>
  <si>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</si>
  <si>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</si>
  <si>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</si>
  <si>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</si>
  <si>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</si>
  <si>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</si>
  <si>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</si>
  <si>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</si>
  <si>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</si>
  <si>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</si>
  <si>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</si>
  <si>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</si>
  <si>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</si>
  <si>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</si>
  <si>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</si>
  <si>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</si>
  <si>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</si>
  <si>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</si>
  <si>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</si>
  <si>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</si>
  <si>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</si>
  <si>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</si>
  <si>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</si>
  <si>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</si>
  <si>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</si>
  <si>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</si>
  <si>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</si>
  <si>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</si>
  <si>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</si>
  <si>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</si>
  <si>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</si>
  <si>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</si>
  <si>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</si>
  <si>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</si>
  <si>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</si>
  <si>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</si>
  <si>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</si>
  <si>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</si>
  <si>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</si>
  <si>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</si>
  <si>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</si>
  <si>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</si>
  <si>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</si>
  <si>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</si>
  <si>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</si>
  <si>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</si>
  <si>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</si>
  <si>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</si>
  <si>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</si>
  <si>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</si>
  <si>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</si>
  <si>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</si>
  <si>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</si>
  <si>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</si>
  <si>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</si>
  <si>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</si>
  <si>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Вінницький районний суд Вінницької області</t>
  </si>
  <si>
    <t>21009.м. Вінниця.вул. Вінніченка 29</t>
  </si>
  <si>
    <t>Доручення судів України / іноземних судів</t>
  </si>
  <si>
    <t xml:space="preserve">Розглянуто справ судом присяжних </t>
  </si>
  <si>
    <t>К.О. Плахотнюк</t>
  </si>
  <si>
    <t>inbox@vnr.vn.court.gov.ua</t>
  </si>
  <si>
    <t>5 липня 2017 року</t>
  </si>
  <si>
    <t>О.Б. Саєнко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</si>
</sst>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&amp;L17794BA0&amp;C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253</v>
      </c>
      <c r="F6" s="90">
        <v>122</v>
      </c>
      <c r="G6" s="90">
        <v>4</v>
      </c>
      <c r="H6" s="90">
        <v>86</v>
      </c>
      <c r="I6" s="90" t="s">
        <v>183</v>
      </c>
      <c r="J6" s="90">
        <v>167</v>
      </c>
      <c r="K6" s="91">
        <v>21</v>
      </c>
      <c r="L6" s="101">
        <f aca="true" t="shared" si="0" ref="L6:L42">E6-F6</f>
        <v>131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61</v>
      </c>
      <c r="F7" s="90">
        <v>60</v>
      </c>
      <c r="G7" s="90">
        <v>1</v>
      </c>
      <c r="H7" s="90">
        <v>57</v>
      </c>
      <c r="I7" s="90">
        <v>37</v>
      </c>
      <c r="J7" s="90">
        <v>4</v>
      </c>
      <c r="K7" s="91"/>
      <c r="L7" s="101">
        <f t="shared" si="0"/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281</v>
      </c>
      <c r="F9" s="90">
        <v>237</v>
      </c>
      <c r="G9" s="90">
        <v>1</v>
      </c>
      <c r="H9" s="90">
        <v>235</v>
      </c>
      <c r="I9" s="90">
        <v>172</v>
      </c>
      <c r="J9" s="90">
        <v>46</v>
      </c>
      <c r="K9" s="91">
        <v>2</v>
      </c>
      <c r="L9" s="101">
        <f t="shared" si="0"/>
        <v>44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2</v>
      </c>
      <c r="L12" s="101">
        <f t="shared" si="0"/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1</v>
      </c>
      <c r="F13" s="90">
        <v>1</v>
      </c>
      <c r="G13" s="90"/>
      <c r="H13" s="90"/>
      <c r="I13" s="90"/>
      <c r="J13" s="90">
        <v>1</v>
      </c>
      <c r="K13" s="91"/>
      <c r="L13" s="101">
        <f t="shared" si="0"/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 aca="true" t="shared" si="1" ref="E14:K14">SUM(E6:E13)</f>
        <v>598</v>
      </c>
      <c r="F14" s="105">
        <f t="shared" si="1"/>
        <v>420</v>
      </c>
      <c r="G14" s="105">
        <f t="shared" si="1"/>
        <v>6</v>
      </c>
      <c r="H14" s="105">
        <f t="shared" si="1"/>
        <v>378</v>
      </c>
      <c r="I14" s="105">
        <f t="shared" si="1"/>
        <v>209</v>
      </c>
      <c r="J14" s="105">
        <f t="shared" si="1"/>
        <v>220</v>
      </c>
      <c r="K14" s="105">
        <f t="shared" si="1"/>
        <v>25</v>
      </c>
      <c r="L14" s="101">
        <f t="shared" si="0"/>
        <v>178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63</v>
      </c>
      <c r="F15" s="92">
        <v>61</v>
      </c>
      <c r="G15" s="92">
        <v>1</v>
      </c>
      <c r="H15" s="92">
        <v>53</v>
      </c>
      <c r="I15" s="92">
        <v>36</v>
      </c>
      <c r="J15" s="92">
        <v>10</v>
      </c>
      <c r="K15" s="91"/>
      <c r="L15" s="101">
        <f t="shared" si="0"/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65</v>
      </c>
      <c r="F16" s="92">
        <v>38</v>
      </c>
      <c r="G16" s="92">
        <v>3</v>
      </c>
      <c r="H16" s="92">
        <v>39</v>
      </c>
      <c r="I16" s="92">
        <v>20</v>
      </c>
      <c r="J16" s="92">
        <v>26</v>
      </c>
      <c r="K16" s="91">
        <v>2</v>
      </c>
      <c r="L16" s="101">
        <f t="shared" si="0"/>
        <v>27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92</v>
      </c>
      <c r="F22" s="91">
        <v>63</v>
      </c>
      <c r="G22" s="91">
        <v>3</v>
      </c>
      <c r="H22" s="91">
        <v>56</v>
      </c>
      <c r="I22" s="91">
        <v>20</v>
      </c>
      <c r="J22" s="91">
        <v>36</v>
      </c>
      <c r="K22" s="91">
        <v>2</v>
      </c>
      <c r="L22" s="101">
        <f t="shared" si="0"/>
        <v>29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5</v>
      </c>
      <c r="F23" s="91">
        <v>2</v>
      </c>
      <c r="G23" s="91"/>
      <c r="H23" s="91">
        <v>5</v>
      </c>
      <c r="I23" s="91">
        <v>5</v>
      </c>
      <c r="J23" s="91"/>
      <c r="K23" s="91"/>
      <c r="L23" s="101">
        <f t="shared" si="0"/>
        <v>3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 t="shared" si="0"/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711</v>
      </c>
      <c r="F25" s="91">
        <v>663</v>
      </c>
      <c r="G25" s="91">
        <v>4</v>
      </c>
      <c r="H25" s="91">
        <v>665</v>
      </c>
      <c r="I25" s="91">
        <v>544</v>
      </c>
      <c r="J25" s="91">
        <v>46</v>
      </c>
      <c r="K25" s="91"/>
      <c r="L25" s="101">
        <f t="shared" si="0"/>
        <v>48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995</v>
      </c>
      <c r="F26" s="91">
        <v>562</v>
      </c>
      <c r="G26" s="91">
        <v>16</v>
      </c>
      <c r="H26" s="91">
        <v>603</v>
      </c>
      <c r="I26" s="91">
        <v>485</v>
      </c>
      <c r="J26" s="91">
        <v>392</v>
      </c>
      <c r="K26" s="91">
        <v>88</v>
      </c>
      <c r="L26" s="101">
        <f t="shared" si="0"/>
        <v>433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76</v>
      </c>
      <c r="F27" s="91">
        <v>75</v>
      </c>
      <c r="G27" s="91">
        <v>1</v>
      </c>
      <c r="H27" s="91">
        <v>71</v>
      </c>
      <c r="I27" s="91">
        <v>52</v>
      </c>
      <c r="J27" s="91">
        <v>5</v>
      </c>
      <c r="K27" s="91"/>
      <c r="L27" s="101">
        <f t="shared" si="0"/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72</v>
      </c>
      <c r="F28" s="91">
        <v>52</v>
      </c>
      <c r="G28" s="91">
        <v>1</v>
      </c>
      <c r="H28" s="91">
        <v>54</v>
      </c>
      <c r="I28" s="91">
        <v>50</v>
      </c>
      <c r="J28" s="91">
        <v>18</v>
      </c>
      <c r="K28" s="91">
        <v>1</v>
      </c>
      <c r="L28" s="101">
        <f t="shared" si="0"/>
        <v>20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12</v>
      </c>
      <c r="F29" s="91">
        <v>8</v>
      </c>
      <c r="G29" s="91">
        <v>1</v>
      </c>
      <c r="H29" s="91">
        <v>10</v>
      </c>
      <c r="I29" s="91">
        <v>4</v>
      </c>
      <c r="J29" s="91">
        <v>2</v>
      </c>
      <c r="K29" s="91"/>
      <c r="L29" s="101">
        <f t="shared" si="0"/>
        <v>4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1</v>
      </c>
      <c r="G30" s="91">
        <v>1</v>
      </c>
      <c r="H30" s="91">
        <v>2</v>
      </c>
      <c r="I30" s="91">
        <v>1</v>
      </c>
      <c r="J30" s="91"/>
      <c r="K30" s="91"/>
      <c r="L30" s="101">
        <f t="shared" si="0"/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16</v>
      </c>
      <c r="F32" s="91">
        <v>11</v>
      </c>
      <c r="G32" s="91">
        <v>1</v>
      </c>
      <c r="H32" s="91">
        <v>10</v>
      </c>
      <c r="I32" s="91">
        <v>9</v>
      </c>
      <c r="J32" s="91">
        <v>6</v>
      </c>
      <c r="K32" s="91"/>
      <c r="L32" s="101">
        <f t="shared" si="0"/>
        <v>5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21</v>
      </c>
      <c r="F33" s="91">
        <v>16</v>
      </c>
      <c r="G33" s="91">
        <v>1</v>
      </c>
      <c r="H33" s="91">
        <v>20</v>
      </c>
      <c r="I33" s="91">
        <v>12</v>
      </c>
      <c r="J33" s="91">
        <v>1</v>
      </c>
      <c r="K33" s="91"/>
      <c r="L33" s="101">
        <f t="shared" si="0"/>
        <v>5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 t="shared" si="0"/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5</v>
      </c>
      <c r="F35" s="91">
        <v>3</v>
      </c>
      <c r="G35" s="91"/>
      <c r="H35" s="91">
        <v>5</v>
      </c>
      <c r="I35" s="91">
        <v>5</v>
      </c>
      <c r="J35" s="91"/>
      <c r="K35" s="91"/>
      <c r="L35" s="101">
        <f t="shared" si="0"/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1321</v>
      </c>
      <c r="F37" s="91">
        <v>840</v>
      </c>
      <c r="G37" s="91">
        <v>21</v>
      </c>
      <c r="H37" s="91">
        <v>851</v>
      </c>
      <c r="I37" s="91">
        <v>572</v>
      </c>
      <c r="J37" s="91">
        <v>470</v>
      </c>
      <c r="K37" s="91">
        <v>89</v>
      </c>
      <c r="L37" s="101">
        <f t="shared" si="0"/>
        <v>481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603</v>
      </c>
      <c r="F38" s="91">
        <v>563</v>
      </c>
      <c r="G38" s="91"/>
      <c r="H38" s="91">
        <v>490</v>
      </c>
      <c r="I38" s="91" t="s">
        <v>183</v>
      </c>
      <c r="J38" s="91">
        <v>113</v>
      </c>
      <c r="K38" s="91"/>
      <c r="L38" s="101">
        <f t="shared" si="0"/>
        <v>40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183</v>
      </c>
      <c r="J39" s="91"/>
      <c r="K39" s="91"/>
      <c r="L39" s="101">
        <f t="shared" si="0"/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19</v>
      </c>
      <c r="F40" s="91">
        <v>18</v>
      </c>
      <c r="G40" s="91"/>
      <c r="H40" s="91">
        <v>13</v>
      </c>
      <c r="I40" s="91">
        <v>13</v>
      </c>
      <c r="J40" s="91">
        <v>6</v>
      </c>
      <c r="K40" s="91"/>
      <c r="L40" s="101">
        <f t="shared" si="0"/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622</v>
      </c>
      <c r="F41" s="91">
        <f aca="true" t="shared" si="2" ref="F41:K41">F38+F40</f>
        <v>581</v>
      </c>
      <c r="G41" s="91">
        <f t="shared" si="2"/>
        <v>0</v>
      </c>
      <c r="H41" s="91">
        <f t="shared" si="2"/>
        <v>503</v>
      </c>
      <c r="I41" s="91">
        <f>I40</f>
        <v>13</v>
      </c>
      <c r="J41" s="91">
        <f t="shared" si="2"/>
        <v>119</v>
      </c>
      <c r="K41" s="91">
        <f t="shared" si="2"/>
        <v>0</v>
      </c>
      <c r="L41" s="101">
        <f t="shared" si="0"/>
        <v>41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2633</v>
      </c>
      <c r="F42" s="91">
        <f aca="true" t="shared" si="3" ref="F42:K42">F14+F22+F37+F41</f>
        <v>1904</v>
      </c>
      <c r="G42" s="91">
        <f t="shared" si="3"/>
        <v>30</v>
      </c>
      <c r="H42" s="91">
        <f t="shared" si="3"/>
        <v>1788</v>
      </c>
      <c r="I42" s="91">
        <f t="shared" si="3"/>
        <v>814</v>
      </c>
      <c r="J42" s="91">
        <f t="shared" si="3"/>
        <v>845</v>
      </c>
      <c r="K42" s="91">
        <f t="shared" si="3"/>
        <v>116</v>
      </c>
      <c r="L42" s="101">
        <f t="shared" si="0"/>
        <v>729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&amp;L17794BA0&amp;CФорма № 1-мзс, Підрозділ: Вінницький 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7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7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162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4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52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16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7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7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7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63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10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297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16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10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13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250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61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61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>
        <v>1</v>
      </c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&amp;L17794BA0&amp;CФорма № 1-мзс, Підрозділ: Вінницький районний суд Вінницької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86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54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5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3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8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88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3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20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81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2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158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1009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312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14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56127153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33878629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100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42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530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14331326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141924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8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317</v>
      </c>
      <c r="F58" s="96">
        <v>53</v>
      </c>
      <c r="G58" s="96">
        <v>7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34</v>
      </c>
      <c r="F59" s="96">
        <v>21</v>
      </c>
      <c r="G59" s="96">
        <v>1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635</v>
      </c>
      <c r="F60" s="96">
        <v>186</v>
      </c>
      <c r="G60" s="96">
        <v>25</v>
      </c>
      <c r="H60" s="96">
        <v>4</v>
      </c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501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&amp;L17794BA0&amp;CФорма № 1-мзс, Підрозділ: Вінницький 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0.13727810650887573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0.11363636363636363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0.05555555555555555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0.18936170212765957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0.9390756302521008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447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658.25</v>
      </c>
    </row>
    <row r="11" spans="1:4" ht="16.5" customHeight="1">
      <c r="A11" s="189" t="s">
        <v>68</v>
      </c>
      <c r="B11" s="191"/>
      <c r="C11" s="14">
        <v>9</v>
      </c>
      <c r="D11" s="94">
        <v>59</v>
      </c>
    </row>
    <row r="12" spans="1:4" ht="16.5" customHeight="1">
      <c r="A12" s="294" t="s">
        <v>113</v>
      </c>
      <c r="B12" s="294"/>
      <c r="C12" s="14">
        <v>10</v>
      </c>
      <c r="D12" s="94">
        <v>55</v>
      </c>
    </row>
    <row r="13" spans="1:4" ht="16.5" customHeight="1">
      <c r="A13" s="294" t="s">
        <v>33</v>
      </c>
      <c r="B13" s="294"/>
      <c r="C13" s="14">
        <v>11</v>
      </c>
      <c r="D13" s="94">
        <v>91</v>
      </c>
    </row>
    <row r="14" spans="1:4" ht="16.5" customHeight="1">
      <c r="A14" s="294" t="s">
        <v>114</v>
      </c>
      <c r="B14" s="294"/>
      <c r="C14" s="14">
        <v>12</v>
      </c>
      <c r="D14" s="94">
        <v>84</v>
      </c>
    </row>
    <row r="15" spans="1:4" ht="16.5" customHeight="1">
      <c r="A15" s="294" t="s">
        <v>118</v>
      </c>
      <c r="B15" s="294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198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195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>
        <v>432612740</v>
      </c>
      <c r="D23" s="296"/>
    </row>
    <row r="24" spans="1:4" ht="12.75">
      <c r="A24" s="69" t="s">
        <v>110</v>
      </c>
      <c r="B24" s="88"/>
      <c r="C24" s="297">
        <v>432522005</v>
      </c>
      <c r="D24" s="297"/>
    </row>
    <row r="25" spans="1:4" ht="12.75">
      <c r="A25" s="68" t="s">
        <v>111</v>
      </c>
      <c r="B25" s="89"/>
      <c r="C25" s="297" t="s">
        <v>196</v>
      </c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&amp;L17794BA0&amp;CФорма № 1-мзс, Підрозділ: Вінницький районний суд Вінницької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Плахотнюк Костянтин Олександрович</cp:lastModifiedBy>
  <cp:lastPrinted>2017-08-07T11:52:40Z</cp:lastPrinted>
  <dcterms:created xsi:type="dcterms:W3CDTF">2004-04-20T14:33:35Z</dcterms:created>
  <dcterms:modified xsi:type="dcterms:W3CDTF">2017-08-07T12:14:15Z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17794BA0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